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4.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5.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6.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drawings/drawing7.xml" ContentType="application/vnd.openxmlformats-officedocument.drawing+xml"/>
  <Override PartName="/xl/comments7.xml" ContentType="application/vnd.openxmlformats-officedocument.spreadsheetml.comments+xml"/>
  <Override PartName="/xl/charts/chart7.xml" ContentType="application/vnd.openxmlformats-officedocument.drawingml.chart+xml"/>
  <Override PartName="/xl/drawings/drawing8.xml" ContentType="application/vnd.openxmlformats-officedocument.drawing+xml"/>
  <Override PartName="/xl/comments8.xml" ContentType="application/vnd.openxmlformats-officedocument.spreadsheetml.comments+xml"/>
  <Override PartName="/xl/charts/chart8.xml" ContentType="application/vnd.openxmlformats-officedocument.drawingml.chart+xml"/>
  <Override PartName="/xl/drawings/drawing9.xml" ContentType="application/vnd.openxmlformats-officedocument.drawing+xml"/>
  <Override PartName="/xl/comments9.xml" ContentType="application/vnd.openxmlformats-officedocument.spreadsheetml.comments+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8920" yWindow="-1980" windowWidth="19440" windowHeight="12240" activeTab="8"/>
  </bookViews>
  <sheets>
    <sheet name="control interno" sheetId="6" r:id="rId1"/>
    <sheet name="Juridica" sheetId="13" r:id="rId2"/>
    <sheet name="Infraesctrutura" sheetId="7" r:id="rId3"/>
    <sheet name="Transporte" sheetId="8" r:id="rId4"/>
    <sheet name="Gestión Social" sheetId="9" r:id="rId5"/>
    <sheet name="Secretaría General" sheetId="10" r:id="rId6"/>
    <sheet name="Comunicaciones" sheetId="11" r:id="rId7"/>
    <sheet name="Financiera" sheetId="14" r:id="rId8"/>
    <sheet name="Administrativa" sheetId="12"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m">[1]Lista!$M$2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0" i="12" l="1"/>
  <c r="I25" i="9"/>
  <c r="AO20" i="9"/>
  <c r="AM20" i="9"/>
  <c r="AK20" i="9"/>
  <c r="AI20" i="9"/>
  <c r="AQ20" i="9" s="1"/>
  <c r="I19" i="9"/>
  <c r="AO14" i="9"/>
  <c r="AM14" i="9"/>
  <c r="AK14" i="9"/>
  <c r="AI14" i="9"/>
  <c r="AQ14" i="9" s="1"/>
  <c r="G50" i="13"/>
  <c r="I25" i="13"/>
  <c r="AO20" i="13"/>
  <c r="AM20" i="13"/>
  <c r="AK20" i="13"/>
  <c r="AI20" i="13"/>
  <c r="AQ20" i="13" s="1"/>
  <c r="I19" i="13"/>
  <c r="AO14" i="13"/>
  <c r="AM14" i="13"/>
  <c r="AK14" i="13"/>
  <c r="AI14" i="13"/>
  <c r="AI13" i="13" s="1"/>
  <c r="E49" i="13"/>
  <c r="I48" i="13"/>
  <c r="AO43" i="13"/>
  <c r="AM43" i="13"/>
  <c r="AK43" i="13"/>
  <c r="AI43" i="13"/>
  <c r="AQ43" i="13" s="1"/>
  <c r="I42" i="13"/>
  <c r="I36" i="13"/>
  <c r="AO26" i="13"/>
  <c r="AM26" i="13"/>
  <c r="G51" i="13" s="1"/>
  <c r="AK26" i="13"/>
  <c r="AI26" i="13"/>
  <c r="AQ26" i="13" s="1"/>
  <c r="G52" i="13" s="1"/>
  <c r="AM13" i="13"/>
  <c r="AK13" i="13"/>
  <c r="AQ14" i="13" l="1"/>
  <c r="AQ13" i="13" s="1"/>
  <c r="AO13" i="13"/>
  <c r="I25" i="14" l="1"/>
  <c r="AO20" i="14"/>
  <c r="AM20" i="14"/>
  <c r="AK20" i="14"/>
  <c r="AI20" i="14"/>
  <c r="AQ20" i="14" s="1"/>
  <c r="I19" i="14"/>
  <c r="AO14" i="14"/>
  <c r="AM14" i="14"/>
  <c r="AM13" i="14" s="1"/>
  <c r="AK14" i="14"/>
  <c r="AK13" i="14" s="1"/>
  <c r="AI14" i="14"/>
  <c r="AQ14" i="14" s="1"/>
  <c r="AQ13" i="14" s="1"/>
  <c r="I43" i="14"/>
  <c r="I37" i="14"/>
  <c r="AO32" i="14"/>
  <c r="AM32" i="14"/>
  <c r="AK32" i="14"/>
  <c r="AQ32" i="14" s="1"/>
  <c r="AI32" i="14"/>
  <c r="P31" i="14"/>
  <c r="I31" i="14"/>
  <c r="P30" i="14"/>
  <c r="P29" i="14"/>
  <c r="P28" i="14" s="1"/>
  <c r="P27" i="14" s="1"/>
  <c r="AO26" i="14"/>
  <c r="AM26" i="14"/>
  <c r="AK26" i="14"/>
  <c r="AQ26" i="14" s="1"/>
  <c r="AI26" i="14"/>
  <c r="AO13" i="14"/>
  <c r="AI13" i="14" l="1"/>
  <c r="I25" i="12" l="1"/>
  <c r="AO20" i="12"/>
  <c r="AM20" i="12"/>
  <c r="AK20" i="12"/>
  <c r="AI20" i="12"/>
  <c r="AQ20" i="12" s="1"/>
  <c r="I19" i="12"/>
  <c r="AO14" i="12"/>
  <c r="AM14" i="12"/>
  <c r="AM13" i="12" s="1"/>
  <c r="AK14" i="12"/>
  <c r="AK13" i="12" s="1"/>
  <c r="AI14" i="12"/>
  <c r="AI13" i="12" s="1"/>
  <c r="I66" i="12"/>
  <c r="AO61" i="12"/>
  <c r="AM61" i="12"/>
  <c r="AK61" i="12"/>
  <c r="AI61" i="12"/>
  <c r="AQ61" i="12" s="1"/>
  <c r="I44" i="12"/>
  <c r="I33" i="12"/>
  <c r="AO26" i="12"/>
  <c r="AM26" i="12"/>
  <c r="G69" i="12" s="1"/>
  <c r="AK26" i="12"/>
  <c r="G68" i="12" s="1"/>
  <c r="AI26" i="12"/>
  <c r="AQ26" i="12" s="1"/>
  <c r="G70" i="12" s="1"/>
  <c r="I25" i="11"/>
  <c r="AO20" i="11"/>
  <c r="AM20" i="11"/>
  <c r="AK20" i="11"/>
  <c r="AI20" i="11"/>
  <c r="AQ20" i="11" s="1"/>
  <c r="I19" i="11"/>
  <c r="AO14" i="11"/>
  <c r="AO13" i="11" s="1"/>
  <c r="AM14" i="11"/>
  <c r="AK14" i="11"/>
  <c r="AK13" i="11" s="1"/>
  <c r="AI14" i="11"/>
  <c r="AQ14" i="11" s="1"/>
  <c r="AQ13" i="11" s="1"/>
  <c r="E59" i="11"/>
  <c r="I57" i="11"/>
  <c r="I52" i="11"/>
  <c r="I47" i="11"/>
  <c r="AO42" i="11"/>
  <c r="AM42" i="11"/>
  <c r="AK42" i="11"/>
  <c r="AI42" i="11"/>
  <c r="AQ42" i="11" s="1"/>
  <c r="I41" i="11"/>
  <c r="AO37" i="11"/>
  <c r="AM37" i="11"/>
  <c r="AK37" i="11"/>
  <c r="AQ37" i="11" s="1"/>
  <c r="I36" i="11"/>
  <c r="I30" i="11"/>
  <c r="AO26" i="11"/>
  <c r="AM26" i="11"/>
  <c r="AK26" i="11"/>
  <c r="AI26" i="11"/>
  <c r="AQ26" i="11" s="1"/>
  <c r="AM13" i="11"/>
  <c r="AQ14" i="12" l="1"/>
  <c r="AQ13" i="12" s="1"/>
  <c r="AO13" i="12"/>
  <c r="AI13" i="11"/>
  <c r="I25" i="10" l="1"/>
  <c r="AO20" i="10"/>
  <c r="AM20" i="10"/>
  <c r="AK20" i="10"/>
  <c r="AI20" i="10"/>
  <c r="AQ20" i="10" s="1"/>
  <c r="I19" i="10"/>
  <c r="AO14" i="10"/>
  <c r="AM14" i="10"/>
  <c r="AK14" i="10"/>
  <c r="AI14" i="10"/>
  <c r="AQ14" i="10" s="1"/>
  <c r="AQ13" i="10" s="1"/>
  <c r="G44" i="10"/>
  <c r="E43" i="10"/>
  <c r="I42" i="10"/>
  <c r="AO37" i="10"/>
  <c r="AM37" i="10"/>
  <c r="AQ37" i="10" s="1"/>
  <c r="AK37" i="10"/>
  <c r="AI37" i="10"/>
  <c r="I36" i="10"/>
  <c r="AQ32" i="10"/>
  <c r="I31" i="10"/>
  <c r="AO26" i="10"/>
  <c r="AM26" i="10"/>
  <c r="G45" i="10" s="1"/>
  <c r="AK26" i="10"/>
  <c r="AI26" i="10"/>
  <c r="AM13" i="10"/>
  <c r="AK13" i="10"/>
  <c r="AO13" i="10"/>
  <c r="AQ26" i="10" l="1"/>
  <c r="G46" i="10" s="1"/>
  <c r="AI13" i="10"/>
  <c r="G38" i="9" l="1"/>
  <c r="I36" i="9"/>
  <c r="AO35" i="9"/>
  <c r="AM35" i="9"/>
  <c r="AK35" i="9"/>
  <c r="AI35" i="9"/>
  <c r="AQ35" i="9" s="1"/>
  <c r="AO32" i="9"/>
  <c r="AM32" i="9"/>
  <c r="AK32" i="9"/>
  <c r="AI32" i="9"/>
  <c r="AQ32" i="9" s="1"/>
  <c r="AO26" i="9"/>
  <c r="AM26" i="9"/>
  <c r="G39" i="9" s="1"/>
  <c r="AK26" i="9"/>
  <c r="AI26" i="9"/>
  <c r="AM13" i="9"/>
  <c r="AK13" i="9"/>
  <c r="AQ13" i="9"/>
  <c r="AO13" i="9"/>
  <c r="AQ26" i="9" l="1"/>
  <c r="G40" i="9" s="1"/>
  <c r="AI13" i="9"/>
  <c r="I25" i="8" l="1"/>
  <c r="AO20" i="8"/>
  <c r="AM20" i="8"/>
  <c r="AK20" i="8"/>
  <c r="AI20" i="8"/>
  <c r="I19" i="8"/>
  <c r="AO14" i="8"/>
  <c r="AO13" i="8" s="1"/>
  <c r="AM14" i="8"/>
  <c r="AM13" i="8" s="1"/>
  <c r="AK14" i="8"/>
  <c r="AK13" i="8" s="1"/>
  <c r="AI14" i="8"/>
  <c r="AI13" i="8" s="1"/>
  <c r="E101" i="8"/>
  <c r="I100" i="8"/>
  <c r="AO98" i="8"/>
  <c r="AM98" i="8"/>
  <c r="AK98" i="8"/>
  <c r="AI98" i="8"/>
  <c r="I97" i="8"/>
  <c r="AO95" i="8"/>
  <c r="AM95" i="8"/>
  <c r="AK95" i="8"/>
  <c r="AI95" i="8"/>
  <c r="I94" i="8"/>
  <c r="AO90" i="8"/>
  <c r="AM90" i="8"/>
  <c r="G103" i="8" s="1"/>
  <c r="AK90" i="8"/>
  <c r="G102" i="8" s="1"/>
  <c r="AI90" i="8"/>
  <c r="I89" i="8"/>
  <c r="AO85" i="8"/>
  <c r="AM85" i="8"/>
  <c r="AK85" i="8"/>
  <c r="AI85" i="8"/>
  <c r="I84" i="8"/>
  <c r="AO80" i="8"/>
  <c r="AM80" i="8"/>
  <c r="AK80" i="8"/>
  <c r="AI80" i="8"/>
  <c r="I79" i="8"/>
  <c r="AO76" i="8"/>
  <c r="AM76" i="8"/>
  <c r="AK76" i="8"/>
  <c r="AI76" i="8"/>
  <c r="I75" i="8"/>
  <c r="AO72" i="8"/>
  <c r="AM72" i="8"/>
  <c r="AK72" i="8"/>
  <c r="AI72" i="8"/>
  <c r="I71" i="8"/>
  <c r="AO67" i="8"/>
  <c r="AM67" i="8"/>
  <c r="AK67" i="8"/>
  <c r="AI67" i="8"/>
  <c r="I66" i="8"/>
  <c r="AO62" i="8"/>
  <c r="AM62" i="8"/>
  <c r="AK62" i="8"/>
  <c r="AI62" i="8"/>
  <c r="I61" i="8"/>
  <c r="AO58" i="8"/>
  <c r="AM58" i="8"/>
  <c r="AK58" i="8"/>
  <c r="AI58" i="8"/>
  <c r="I57" i="8"/>
  <c r="AO53" i="8"/>
  <c r="AM53" i="8"/>
  <c r="AK53" i="8"/>
  <c r="AI53" i="8"/>
  <c r="I52" i="8"/>
  <c r="AO49" i="8"/>
  <c r="AM49" i="8"/>
  <c r="AK49" i="8"/>
  <c r="AI49" i="8"/>
  <c r="I48" i="8"/>
  <c r="AO45" i="8"/>
  <c r="AM45" i="8"/>
  <c r="AK45" i="8"/>
  <c r="AI45" i="8"/>
  <c r="I44" i="8"/>
  <c r="AO39" i="8"/>
  <c r="AM39" i="8"/>
  <c r="AK39" i="8"/>
  <c r="AI39" i="8"/>
  <c r="I38" i="8"/>
  <c r="AO36" i="8"/>
  <c r="AM36" i="8"/>
  <c r="AK36" i="8"/>
  <c r="AI36" i="8"/>
  <c r="I35" i="8"/>
  <c r="AO33" i="8"/>
  <c r="AM33" i="8"/>
  <c r="AK33" i="8"/>
  <c r="AI33" i="8"/>
  <c r="I32" i="8"/>
  <c r="AO30" i="8"/>
  <c r="AM30" i="8"/>
  <c r="AK30" i="8"/>
  <c r="AI30" i="8"/>
  <c r="I29" i="8"/>
  <c r="AO26" i="8"/>
  <c r="AM26" i="8"/>
  <c r="AK26" i="8"/>
  <c r="AI26" i="8"/>
  <c r="AQ39" i="8" l="1"/>
  <c r="AQ30" i="8"/>
  <c r="AQ49" i="8"/>
  <c r="AQ62" i="8"/>
  <c r="AQ85" i="8"/>
  <c r="AQ20" i="8"/>
  <c r="AQ26" i="8"/>
  <c r="AQ33" i="8"/>
  <c r="AQ45" i="8"/>
  <c r="AQ67" i="8"/>
  <c r="AQ80" i="8"/>
  <c r="AQ53" i="8"/>
  <c r="AQ90" i="8"/>
  <c r="G104" i="8" s="1"/>
  <c r="AQ14" i="8"/>
  <c r="AQ13" i="8" s="1"/>
  <c r="AQ98" i="8"/>
  <c r="AQ76" i="8"/>
  <c r="AQ72" i="8"/>
  <c r="AQ36" i="8"/>
  <c r="AQ58" i="8"/>
  <c r="AQ95" i="8"/>
  <c r="E87" i="7" l="1"/>
  <c r="I86" i="7"/>
  <c r="AO81" i="7"/>
  <c r="AM81" i="7"/>
  <c r="AK81" i="7"/>
  <c r="AI81" i="7"/>
  <c r="AQ81" i="7" s="1"/>
  <c r="I80" i="7"/>
  <c r="AO75" i="7"/>
  <c r="AK75" i="7"/>
  <c r="AI75" i="7"/>
  <c r="O75" i="7"/>
  <c r="AM75" i="7" s="1"/>
  <c r="I74" i="7"/>
  <c r="AI71" i="7"/>
  <c r="I70" i="7"/>
  <c r="AO63" i="7"/>
  <c r="AK63" i="7"/>
  <c r="AI63" i="7"/>
  <c r="O63" i="7"/>
  <c r="AM63" i="7" s="1"/>
  <c r="I62" i="7"/>
  <c r="AO57" i="7"/>
  <c r="AK57" i="7"/>
  <c r="AI57" i="7"/>
  <c r="O57" i="7"/>
  <c r="AM57" i="7" s="1"/>
  <c r="I56" i="7"/>
  <c r="AO52" i="7"/>
  <c r="AK52" i="7"/>
  <c r="AI52" i="7"/>
  <c r="O52" i="7"/>
  <c r="AM52" i="7" s="1"/>
  <c r="AQ52" i="7" s="1"/>
  <c r="I51" i="7"/>
  <c r="AO47" i="7"/>
  <c r="AK47" i="7"/>
  <c r="AI47" i="7"/>
  <c r="O47" i="7"/>
  <c r="AM47" i="7" s="1"/>
  <c r="I46" i="7"/>
  <c r="AO40" i="7"/>
  <c r="AM40" i="7"/>
  <c r="AK40" i="7"/>
  <c r="AI40" i="7"/>
  <c r="I39" i="7"/>
  <c r="AO35" i="7"/>
  <c r="AM35" i="7"/>
  <c r="AK35" i="7"/>
  <c r="AI35" i="7"/>
  <c r="AQ35" i="7" s="1"/>
  <c r="I34" i="7"/>
  <c r="AO31" i="7"/>
  <c r="AM31" i="7"/>
  <c r="AK31" i="7"/>
  <c r="AI31" i="7"/>
  <c r="I30" i="7"/>
  <c r="AO26" i="7"/>
  <c r="AK26" i="7"/>
  <c r="G91" i="7" s="1"/>
  <c r="AI26" i="7"/>
  <c r="O26" i="7"/>
  <c r="AM26" i="7" s="1"/>
  <c r="I25" i="7"/>
  <c r="AO20" i="7"/>
  <c r="AM20" i="7"/>
  <c r="AK20" i="7"/>
  <c r="AI20" i="7"/>
  <c r="I19" i="7"/>
  <c r="AO14" i="7"/>
  <c r="AO13" i="7" s="1"/>
  <c r="AM14" i="7"/>
  <c r="AM13" i="7" s="1"/>
  <c r="AK14" i="7"/>
  <c r="AI14" i="7"/>
  <c r="AI13" i="7" s="1"/>
  <c r="AQ14" i="7" l="1"/>
  <c r="AQ13" i="7" s="1"/>
  <c r="AQ40" i="7"/>
  <c r="AQ20" i="7"/>
  <c r="AQ63" i="7"/>
  <c r="AQ47" i="7"/>
  <c r="AQ31" i="7"/>
  <c r="G92" i="7"/>
  <c r="AQ26" i="7"/>
  <c r="G93" i="7" s="1"/>
  <c r="AQ57" i="7"/>
  <c r="AQ75" i="7"/>
  <c r="AK13" i="7"/>
  <c r="AI43" i="6" l="1"/>
  <c r="AI44" i="6" s="1"/>
  <c r="AQ44" i="6" s="1"/>
  <c r="AI40" i="6"/>
  <c r="AI41" i="6"/>
  <c r="AI39" i="6"/>
  <c r="AQ39" i="6" s="1"/>
  <c r="AI31" i="6"/>
  <c r="AI32" i="6"/>
  <c r="AI33" i="6"/>
  <c r="AI34" i="6"/>
  <c r="AI35" i="6"/>
  <c r="AQ35" i="6" s="1"/>
  <c r="AI36" i="6"/>
  <c r="AQ36" i="6" s="1"/>
  <c r="AI37" i="6"/>
  <c r="AI38" i="6"/>
  <c r="AQ38" i="6" s="1"/>
  <c r="AI30" i="6"/>
  <c r="AI27" i="6"/>
  <c r="AQ27" i="6" s="1"/>
  <c r="AI28" i="6"/>
  <c r="AQ28" i="6" s="1"/>
  <c r="AI26" i="6"/>
  <c r="AO44" i="6"/>
  <c r="AM44" i="6"/>
  <c r="AK44" i="6"/>
  <c r="AO43" i="6"/>
  <c r="AM43" i="6"/>
  <c r="AK43" i="6"/>
  <c r="AQ40" i="6"/>
  <c r="AQ41" i="6"/>
  <c r="AO41" i="6"/>
  <c r="AO40" i="6"/>
  <c r="AO39" i="6"/>
  <c r="AM41" i="6"/>
  <c r="AM40" i="6"/>
  <c r="AM39" i="6"/>
  <c r="AK40" i="6"/>
  <c r="AK41" i="6"/>
  <c r="AK39" i="6"/>
  <c r="AQ31" i="6"/>
  <c r="AQ32" i="6"/>
  <c r="AQ33" i="6"/>
  <c r="AQ34" i="6"/>
  <c r="AQ37" i="6"/>
  <c r="AO38" i="6"/>
  <c r="AO37" i="6"/>
  <c r="AO36" i="6"/>
  <c r="AO35" i="6"/>
  <c r="AO34" i="6"/>
  <c r="AO33" i="6"/>
  <c r="AO32" i="6"/>
  <c r="AO31" i="6"/>
  <c r="AO42" i="6" s="1"/>
  <c r="AO30" i="6"/>
  <c r="AM38" i="6"/>
  <c r="AM37" i="6"/>
  <c r="AM36" i="6"/>
  <c r="AM35" i="6"/>
  <c r="AM34" i="6"/>
  <c r="AM33" i="6"/>
  <c r="AM32" i="6"/>
  <c r="AM31" i="6"/>
  <c r="AM30" i="6"/>
  <c r="AK31" i="6"/>
  <c r="AK32" i="6"/>
  <c r="AK33" i="6"/>
  <c r="AK34" i="6"/>
  <c r="AK35" i="6"/>
  <c r="AK36" i="6"/>
  <c r="AK37" i="6"/>
  <c r="AK38" i="6"/>
  <c r="AK30" i="6"/>
  <c r="AO28" i="6"/>
  <c r="AO27" i="6"/>
  <c r="AO26" i="6"/>
  <c r="AO29" i="6" s="1"/>
  <c r="AM28" i="6"/>
  <c r="AM27" i="6"/>
  <c r="AM26" i="6"/>
  <c r="AK28" i="6"/>
  <c r="AK27" i="6"/>
  <c r="AK26" i="6"/>
  <c r="AM42" i="6"/>
  <c r="AM29" i="6"/>
  <c r="AQ43" i="6" l="1"/>
  <c r="AK42" i="6"/>
  <c r="AK29" i="6"/>
  <c r="AI29" i="6"/>
  <c r="AQ29" i="6" s="1"/>
  <c r="AI42" i="6"/>
  <c r="AQ42" i="6" s="1"/>
  <c r="AQ26" i="6"/>
  <c r="AI45" i="6" l="1"/>
  <c r="E19" i="6" l="1"/>
  <c r="E25" i="6"/>
  <c r="E29" i="6"/>
  <c r="E44" i="6"/>
  <c r="E42" i="6"/>
  <c r="H79" i="6"/>
  <c r="AO45" i="6"/>
  <c r="AK45" i="6"/>
  <c r="AM45" i="6"/>
  <c r="I44" i="6"/>
  <c r="I42" i="6"/>
  <c r="I29" i="6"/>
  <c r="G50" i="6"/>
  <c r="G49" i="6"/>
  <c r="AO20" i="6"/>
  <c r="AO14" i="6"/>
  <c r="AO13" i="6" s="1"/>
  <c r="AM20" i="6"/>
  <c r="AM14" i="6"/>
  <c r="AM13" i="6" s="1"/>
  <c r="AK20" i="6"/>
  <c r="AK14" i="6"/>
  <c r="AK13" i="6" s="1"/>
  <c r="AI14" i="6"/>
  <c r="AI13" i="6" s="1"/>
  <c r="I25" i="6"/>
  <c r="I45" i="6" s="1"/>
  <c r="I19" i="6"/>
  <c r="E45" i="6" l="1"/>
  <c r="G51" i="6"/>
  <c r="AQ45" i="6"/>
  <c r="AQ30" i="6"/>
  <c r="AI20" i="6"/>
  <c r="AQ20" i="6" s="1"/>
  <c r="AQ14" i="6" l="1"/>
  <c r="AQ13" i="6" s="1"/>
</calcChain>
</file>

<file path=xl/comments1.xml><?xml version="1.0" encoding="utf-8"?>
<comments xmlns="http://schemas.openxmlformats.org/spreadsheetml/2006/main">
  <authors>
    <author>Victor Julian Rivera Ocampo</author>
    <author>jorge</author>
    <author>jgutierrez</author>
    <author>Jorge Gutierrez</author>
  </authors>
  <commentList>
    <comment ref="A9" authorId="0">
      <text>
        <r>
          <rPr>
            <sz val="9"/>
            <color indexed="81"/>
            <rFont val="Tahoma"/>
            <charset val="1"/>
          </rPr>
          <t xml:space="preserve">definir la perpectiva que hace referencia de acuerdo al plan estrategico vigente
</t>
        </r>
      </text>
    </comment>
    <comment ref="E10" authorId="1">
      <text>
        <r>
          <rPr>
            <b/>
            <sz val="8"/>
            <color indexed="81"/>
            <rFont val="Tahoma"/>
            <family val="2"/>
          </rPr>
          <t>Asistente PLaneación:</t>
        </r>
        <r>
          <rPr>
            <sz val="8"/>
            <color indexed="81"/>
            <rFont val="Tahoma"/>
            <family val="2"/>
          </rPr>
          <t xml:space="preserve">
Ponderar cada uno de los proyectos, programas de acuerdo a su importancia dentro del proyecto del área,  de anotar que la sumatoria debe ser del  igual al 100%</t>
        </r>
      </text>
    </comment>
    <comment ref="F10" authorId="1">
      <text>
        <r>
          <rPr>
            <b/>
            <sz val="8"/>
            <color indexed="81"/>
            <rFont val="Tahoma"/>
            <family val="2"/>
          </rPr>
          <t>Asistente Planeación:</t>
        </r>
        <r>
          <rPr>
            <sz val="8"/>
            <color indexed="81"/>
            <rFont val="Tahoma"/>
            <family val="2"/>
          </rPr>
          <t xml:space="preserve">
Describir  el proyecto a realizar de acuerdo a lo materializado en el Plan de Acción General. </t>
        </r>
      </text>
    </comment>
    <comment ref="G10" authorId="1">
      <text>
        <r>
          <rPr>
            <b/>
            <sz val="8"/>
            <color indexed="81"/>
            <rFont val="Tahoma"/>
            <family val="2"/>
          </rPr>
          <t>Asistente Planeación:</t>
        </r>
        <r>
          <rPr>
            <sz val="8"/>
            <color indexed="81"/>
            <rFont val="Tahoma"/>
            <family val="2"/>
          </rPr>
          <t xml:space="preserve">
decribir en forma clara y consisa el objetivo del proyecto a realizar</t>
        </r>
      </text>
    </comment>
    <comment ref="H10" authorId="1">
      <text>
        <r>
          <rPr>
            <b/>
            <sz val="9"/>
            <color indexed="81"/>
            <rFont val="Tahoma"/>
            <family val="2"/>
          </rPr>
          <t>Asisiente Planeación:</t>
        </r>
        <r>
          <rPr>
            <sz val="9"/>
            <color indexed="81"/>
            <rFont val="Tahoma"/>
            <family val="2"/>
          </rPr>
          <t xml:space="preserve">
Describir las etapas y actividades del proyecto. Y definir los tiempos de ejecución.</t>
        </r>
      </text>
    </comment>
    <comment ref="I10" authorId="2">
      <text>
        <r>
          <rPr>
            <b/>
            <sz val="8"/>
            <color indexed="81"/>
            <rFont val="Tahoma"/>
            <family val="2"/>
          </rPr>
          <t>Asistente de Plaenación:</t>
        </r>
        <r>
          <rPr>
            <sz val="8"/>
            <color indexed="81"/>
            <rFont val="Tahoma"/>
            <family val="2"/>
          </rPr>
          <t xml:space="preserve">
Ponderá cada una de las actividades de acuerdo a su importancia. 
La sumatoria de las actividades deben ser igual al 100%</t>
        </r>
      </text>
    </comment>
    <comment ref="J10" authorId="1">
      <text>
        <r>
          <rPr>
            <b/>
            <sz val="8"/>
            <color indexed="81"/>
            <rFont val="Tahoma"/>
            <family val="2"/>
          </rPr>
          <t>Asistente Planeación:</t>
        </r>
        <r>
          <rPr>
            <sz val="8"/>
            <color indexed="81"/>
            <rFont val="Tahoma"/>
            <family val="2"/>
          </rPr>
          <t xml:space="preserve">
Describir en esta casilla  el producto esperado del proyecto, este puede referirse a un documento , una herramienta  de trabajo, producto final.</t>
        </r>
      </text>
    </comment>
    <comment ref="K10" authorId="1">
      <text>
        <r>
          <rPr>
            <b/>
            <sz val="8"/>
            <color indexed="81"/>
            <rFont val="Tahoma"/>
            <family val="2"/>
          </rPr>
          <t>Asietntes Plaeanción:</t>
        </r>
        <r>
          <rPr>
            <sz val="8"/>
            <color indexed="81"/>
            <rFont val="Tahoma"/>
            <family val="2"/>
          </rPr>
          <t xml:space="preserve">
Determinar la unidad de medida del proyecto bien sea en cantidad o porcentaje de avance, de axuerdo a su complejidad </t>
        </r>
      </text>
    </comment>
    <comment ref="L10" authorId="3">
      <text>
        <r>
          <rPr>
            <b/>
            <sz val="9"/>
            <color indexed="81"/>
            <rFont val="Tahoma"/>
            <family val="2"/>
          </rPr>
          <t xml:space="preserve">Indicador:
</t>
        </r>
        <r>
          <rPr>
            <sz val="9"/>
            <color indexed="81"/>
            <rFont val="Tahoma"/>
            <family val="2"/>
          </rPr>
          <t xml:space="preserve">Describir en esta casilla el indicador  por medi del cual se realizará el control. </t>
        </r>
        <r>
          <rPr>
            <sz val="9"/>
            <color indexed="81"/>
            <rFont val="Tahoma"/>
            <family val="2"/>
          </rPr>
          <t xml:space="preserve">
</t>
        </r>
      </text>
    </comment>
    <comment ref="M10" authorId="1">
      <text>
        <r>
          <rPr>
            <b/>
            <sz val="8"/>
            <color indexed="81"/>
            <rFont val="Tahoma"/>
            <family val="2"/>
          </rPr>
          <t>Asistente Planeación:</t>
        </r>
        <r>
          <rPr>
            <sz val="8"/>
            <color indexed="81"/>
            <rFont val="Tahoma"/>
            <family val="2"/>
          </rPr>
          <t xml:space="preserve">
Describir el procesos y/o lider reposnable de ejecutar el proyecto. </t>
        </r>
      </text>
    </comment>
    <comment ref="N10" authorId="1">
      <text>
        <r>
          <rPr>
            <b/>
            <sz val="8"/>
            <color indexed="81"/>
            <rFont val="Tahoma"/>
            <family val="2"/>
          </rPr>
          <t>Asistente PLaneación:</t>
        </r>
        <r>
          <rPr>
            <sz val="8"/>
            <color indexed="81"/>
            <rFont val="Tahoma"/>
            <family val="2"/>
          </rPr>
          <t xml:space="preserve">
Definir en esta  que areas o direciones interactuan en el  proyecto. 
Si no interactuna ningun proceso colocar NA (No Aplica)</t>
        </r>
      </text>
    </comment>
    <comment ref="O10" authorId="1">
      <text>
        <r>
          <rPr>
            <b/>
            <sz val="8"/>
            <color indexed="81"/>
            <rFont val="Tahoma"/>
            <family val="2"/>
          </rPr>
          <t>Asistente Planeación:</t>
        </r>
        <r>
          <rPr>
            <sz val="8"/>
            <color indexed="81"/>
            <rFont val="Tahoma"/>
            <family val="2"/>
          </rPr>
          <t xml:space="preserve">
Designar el valor del proyecto de acuerdo  presupuesto asignado a la dirección </t>
        </r>
      </text>
    </comment>
    <comment ref="P10" authorId="2">
      <text>
        <r>
          <rPr>
            <b/>
            <sz val="8"/>
            <color indexed="81"/>
            <rFont val="Tahoma"/>
            <family val="2"/>
          </rPr>
          <t>Asistente Planeación:</t>
        </r>
        <r>
          <rPr>
            <sz val="8"/>
            <color indexed="81"/>
            <rFont val="Tahoma"/>
            <family val="2"/>
          </rPr>
          <t xml:space="preserve">
</t>
        </r>
      </text>
    </comment>
    <comment ref="Q10" authorId="1">
      <text>
        <r>
          <rPr>
            <b/>
            <sz val="8"/>
            <color indexed="81"/>
            <rFont val="Tahoma"/>
            <family val="2"/>
          </rPr>
          <t>Asiente Planeación:</t>
        </r>
        <r>
          <rPr>
            <sz val="8"/>
            <color indexed="81"/>
            <rFont val="Tahoma"/>
            <family val="2"/>
          </rPr>
          <t xml:space="preserve">
determinar la Fecha de Inicio y de terminaciòn  del Proyecto. . </t>
        </r>
      </text>
    </comment>
    <comment ref="S10" authorId="1">
      <text>
        <r>
          <rPr>
            <b/>
            <sz val="8"/>
            <color indexed="81"/>
            <rFont val="Tahoma"/>
            <family val="2"/>
          </rPr>
          <t>Asiente Planeación</t>
        </r>
        <r>
          <rPr>
            <sz val="8"/>
            <color indexed="81"/>
            <rFont val="Tahoma"/>
            <family val="2"/>
          </rPr>
          <t xml:space="preserve">
Una vez definida las etapa y activiades del proyecto planificar su tiempo de ejecuciòn.</t>
        </r>
      </text>
    </comment>
    <comment ref="AI10" authorId="2">
      <text>
        <r>
          <rPr>
            <b/>
            <sz val="8"/>
            <color indexed="81"/>
            <rFont val="Tahoma"/>
            <family val="2"/>
          </rPr>
          <t>Asistente Planeación:</t>
        </r>
        <r>
          <rPr>
            <sz val="8"/>
            <color indexed="81"/>
            <rFont val="Tahoma"/>
            <family val="2"/>
          </rPr>
          <t xml:space="preserve">
este cuadro el dilienciado cuando se realizar los seguimiento y control del plan. 
Mide el avance del proyecto en forma porcentual</t>
        </r>
      </text>
    </comment>
    <comment ref="E12" authorId="3">
      <text>
        <r>
          <rPr>
            <b/>
            <sz val="9"/>
            <color indexed="81"/>
            <rFont val="Tahoma"/>
            <family val="2"/>
          </rPr>
          <t xml:space="preserve">Asistente de Planeación: 
</t>
        </r>
        <r>
          <rPr>
            <sz val="9"/>
            <color indexed="81"/>
            <rFont val="Tahoma"/>
            <family val="2"/>
          </rPr>
          <t xml:space="preserve">Diligenciar en esta casilla la perspectiva que pertene del proyecto
</t>
        </r>
      </text>
    </comment>
  </commentList>
</comments>
</file>

<file path=xl/comments2.xml><?xml version="1.0" encoding="utf-8"?>
<comments xmlns="http://schemas.openxmlformats.org/spreadsheetml/2006/main">
  <authors>
    <author>Victor Julian Rivera Ocampo</author>
    <author>jorge</author>
    <author>jgutierrez</author>
    <author>Jorge Gutierrez</author>
  </authors>
  <commentList>
    <comment ref="A9" authorId="0">
      <text>
        <r>
          <rPr>
            <sz val="9"/>
            <color indexed="81"/>
            <rFont val="Tahoma"/>
            <charset val="1"/>
          </rPr>
          <t xml:space="preserve">definir la perpectiva que hace referencia de acuerdo al plan estrategico vigente
</t>
        </r>
      </text>
    </comment>
    <comment ref="E10" authorId="1">
      <text>
        <r>
          <rPr>
            <b/>
            <sz val="8"/>
            <color indexed="81"/>
            <rFont val="Tahoma"/>
            <family val="2"/>
          </rPr>
          <t>Asistente PLaneación:</t>
        </r>
        <r>
          <rPr>
            <sz val="8"/>
            <color indexed="81"/>
            <rFont val="Tahoma"/>
            <family val="2"/>
          </rPr>
          <t xml:space="preserve">
Ponderar cada uno de los proyectos, programas de acuerdo a su importancia dentro del proyecto del área,  de anotar que la sumatoria debe ser del  igual al 100%</t>
        </r>
      </text>
    </comment>
    <comment ref="F10" authorId="1">
      <text>
        <r>
          <rPr>
            <b/>
            <sz val="8"/>
            <color indexed="81"/>
            <rFont val="Tahoma"/>
            <family val="2"/>
          </rPr>
          <t>Asistente Planeación:</t>
        </r>
        <r>
          <rPr>
            <sz val="8"/>
            <color indexed="81"/>
            <rFont val="Tahoma"/>
            <family val="2"/>
          </rPr>
          <t xml:space="preserve">
Describir  el proyecto a realizar de acuerdo a lo materializado en el Plan de Acción General. </t>
        </r>
      </text>
    </comment>
    <comment ref="G10" authorId="1">
      <text>
        <r>
          <rPr>
            <b/>
            <sz val="8"/>
            <color indexed="81"/>
            <rFont val="Tahoma"/>
            <family val="2"/>
          </rPr>
          <t>Asistente Planeación:</t>
        </r>
        <r>
          <rPr>
            <sz val="8"/>
            <color indexed="81"/>
            <rFont val="Tahoma"/>
            <family val="2"/>
          </rPr>
          <t xml:space="preserve">
decribir en forma clara y consisa el objetivo del proyecto a realizar</t>
        </r>
      </text>
    </comment>
    <comment ref="H10" authorId="1">
      <text>
        <r>
          <rPr>
            <b/>
            <sz val="9"/>
            <color indexed="81"/>
            <rFont val="Tahoma"/>
            <family val="2"/>
          </rPr>
          <t>Asisiente Planeación:</t>
        </r>
        <r>
          <rPr>
            <sz val="9"/>
            <color indexed="81"/>
            <rFont val="Tahoma"/>
            <family val="2"/>
          </rPr>
          <t xml:space="preserve">
Describir las etapas y actividades del proyecto. Y definir los tiempos de ejecución.</t>
        </r>
      </text>
    </comment>
    <comment ref="I10" authorId="2">
      <text>
        <r>
          <rPr>
            <b/>
            <sz val="8"/>
            <color indexed="81"/>
            <rFont val="Tahoma"/>
            <family val="2"/>
          </rPr>
          <t>Asistente de Plaenación:</t>
        </r>
        <r>
          <rPr>
            <sz val="8"/>
            <color indexed="81"/>
            <rFont val="Tahoma"/>
            <family val="2"/>
          </rPr>
          <t xml:space="preserve">
Ponderá cada una de las actividades de acuerdo a su importancia. 
La sumatoria de las actividades deben ser igual al 100%</t>
        </r>
      </text>
    </comment>
    <comment ref="J10" authorId="1">
      <text>
        <r>
          <rPr>
            <b/>
            <sz val="8"/>
            <color indexed="81"/>
            <rFont val="Tahoma"/>
            <family val="2"/>
          </rPr>
          <t>Asistente Planeación:</t>
        </r>
        <r>
          <rPr>
            <sz val="8"/>
            <color indexed="81"/>
            <rFont val="Tahoma"/>
            <family val="2"/>
          </rPr>
          <t xml:space="preserve">
Describir en esta casilla  el producto esperado del proyecto, este puede referirse a un documento , una herramienta  de trabajo, producto final.</t>
        </r>
      </text>
    </comment>
    <comment ref="K10" authorId="1">
      <text>
        <r>
          <rPr>
            <b/>
            <sz val="8"/>
            <color indexed="81"/>
            <rFont val="Tahoma"/>
            <family val="2"/>
          </rPr>
          <t>Asietntes Plaeanción:</t>
        </r>
        <r>
          <rPr>
            <sz val="8"/>
            <color indexed="81"/>
            <rFont val="Tahoma"/>
            <family val="2"/>
          </rPr>
          <t xml:space="preserve">
Determinar la unidad de medida del proyecto bien sea en cantidad o porcentaje de avance, de axuerdo a su complejidad </t>
        </r>
      </text>
    </comment>
    <comment ref="L10" authorId="3">
      <text>
        <r>
          <rPr>
            <b/>
            <sz val="9"/>
            <color indexed="81"/>
            <rFont val="Tahoma"/>
            <family val="2"/>
          </rPr>
          <t xml:space="preserve">Indicador:
</t>
        </r>
        <r>
          <rPr>
            <sz val="9"/>
            <color indexed="81"/>
            <rFont val="Tahoma"/>
            <family val="2"/>
          </rPr>
          <t xml:space="preserve">Describir en esta casilla el indicador  por medi del cual se realizará el control. </t>
        </r>
        <r>
          <rPr>
            <sz val="9"/>
            <color indexed="81"/>
            <rFont val="Tahoma"/>
            <family val="2"/>
          </rPr>
          <t xml:space="preserve">
</t>
        </r>
      </text>
    </comment>
    <comment ref="M10" authorId="1">
      <text>
        <r>
          <rPr>
            <b/>
            <sz val="8"/>
            <color indexed="81"/>
            <rFont val="Tahoma"/>
            <family val="2"/>
          </rPr>
          <t>Asistente Planeación:</t>
        </r>
        <r>
          <rPr>
            <sz val="8"/>
            <color indexed="81"/>
            <rFont val="Tahoma"/>
            <family val="2"/>
          </rPr>
          <t xml:space="preserve">
Describir el procesos y/o lider reposnable de ejecutar el proyecto. </t>
        </r>
      </text>
    </comment>
    <comment ref="N10" authorId="1">
      <text>
        <r>
          <rPr>
            <b/>
            <sz val="8"/>
            <color indexed="81"/>
            <rFont val="Tahoma"/>
            <family val="2"/>
          </rPr>
          <t>Asistente PLaneación:</t>
        </r>
        <r>
          <rPr>
            <sz val="8"/>
            <color indexed="81"/>
            <rFont val="Tahoma"/>
            <family val="2"/>
          </rPr>
          <t xml:space="preserve">
Definir en esta  que areas o direciones interactuan en el  proyecto. 
Si no interactuna ningun proceso colocar NA (No Aplica)</t>
        </r>
      </text>
    </comment>
    <comment ref="O10" authorId="1">
      <text>
        <r>
          <rPr>
            <b/>
            <sz val="8"/>
            <color indexed="81"/>
            <rFont val="Tahoma"/>
            <family val="2"/>
          </rPr>
          <t>Asistente Planeación:</t>
        </r>
        <r>
          <rPr>
            <sz val="8"/>
            <color indexed="81"/>
            <rFont val="Tahoma"/>
            <family val="2"/>
          </rPr>
          <t xml:space="preserve">
Designar el valor del proyecto de acuerdo  presupuesto asignado a la dirección </t>
        </r>
      </text>
    </comment>
    <comment ref="P10" authorId="2">
      <text>
        <r>
          <rPr>
            <b/>
            <sz val="8"/>
            <color indexed="81"/>
            <rFont val="Tahoma"/>
            <family val="2"/>
          </rPr>
          <t>Asistente Planeación:</t>
        </r>
        <r>
          <rPr>
            <sz val="8"/>
            <color indexed="81"/>
            <rFont val="Tahoma"/>
            <family val="2"/>
          </rPr>
          <t xml:space="preserve">
</t>
        </r>
      </text>
    </comment>
    <comment ref="Q10" authorId="1">
      <text>
        <r>
          <rPr>
            <b/>
            <sz val="8"/>
            <color indexed="81"/>
            <rFont val="Tahoma"/>
            <family val="2"/>
          </rPr>
          <t>Asiente Planeación:</t>
        </r>
        <r>
          <rPr>
            <sz val="8"/>
            <color indexed="81"/>
            <rFont val="Tahoma"/>
            <family val="2"/>
          </rPr>
          <t xml:space="preserve">
determinar la Fecha de Inicio y de terminaciòn  del Proyecto. . </t>
        </r>
      </text>
    </comment>
    <comment ref="S10" authorId="1">
      <text>
        <r>
          <rPr>
            <b/>
            <sz val="8"/>
            <color indexed="81"/>
            <rFont val="Tahoma"/>
            <family val="2"/>
          </rPr>
          <t>Asiente Planeación</t>
        </r>
        <r>
          <rPr>
            <sz val="8"/>
            <color indexed="81"/>
            <rFont val="Tahoma"/>
            <family val="2"/>
          </rPr>
          <t xml:space="preserve">
Una vez definida las etapa y activiades del proyecto planificar su tiempo de ejecuciòn.</t>
        </r>
      </text>
    </comment>
    <comment ref="AI10" authorId="2">
      <text>
        <r>
          <rPr>
            <b/>
            <sz val="8"/>
            <color indexed="81"/>
            <rFont val="Tahoma"/>
            <family val="2"/>
          </rPr>
          <t>Asistente Planeación:</t>
        </r>
        <r>
          <rPr>
            <sz val="8"/>
            <color indexed="81"/>
            <rFont val="Tahoma"/>
            <family val="2"/>
          </rPr>
          <t xml:space="preserve">
este cuadro el dilienciado cuando se realizar los seguimiento y control del plan. 
Mide el avance del proyecto en forma porcentual</t>
        </r>
      </text>
    </comment>
    <comment ref="E12" authorId="3">
      <text>
        <r>
          <rPr>
            <b/>
            <sz val="9"/>
            <color indexed="81"/>
            <rFont val="Tahoma"/>
            <family val="2"/>
          </rPr>
          <t xml:space="preserve">Asistente de Planeación: 
</t>
        </r>
        <r>
          <rPr>
            <sz val="9"/>
            <color indexed="81"/>
            <rFont val="Tahoma"/>
            <family val="2"/>
          </rPr>
          <t xml:space="preserve">Diligenciar en esta casilla la perspectiva que pertene del proyecto
</t>
        </r>
      </text>
    </comment>
  </commentList>
</comments>
</file>

<file path=xl/comments3.xml><?xml version="1.0" encoding="utf-8"?>
<comments xmlns="http://schemas.openxmlformats.org/spreadsheetml/2006/main">
  <authors>
    <author>Victor Julian Rivera Ocampo</author>
    <author>jorge</author>
    <author>jgutierrez</author>
    <author>Jorge Gutierrez</author>
    <author>Zoe B. Berrio</author>
  </authors>
  <commentList>
    <comment ref="A9" authorId="0">
      <text>
        <r>
          <rPr>
            <sz val="9"/>
            <color indexed="81"/>
            <rFont val="Tahoma"/>
            <family val="2"/>
          </rPr>
          <t xml:space="preserve">definir la perpectiva que hace referencia de acuerdo al plan estrategico vigente
</t>
        </r>
      </text>
    </comment>
    <comment ref="E10" authorId="1">
      <text>
        <r>
          <rPr>
            <b/>
            <sz val="8"/>
            <color indexed="81"/>
            <rFont val="Tahoma"/>
            <family val="2"/>
          </rPr>
          <t>Asistente PLaneación:</t>
        </r>
        <r>
          <rPr>
            <sz val="8"/>
            <color indexed="81"/>
            <rFont val="Tahoma"/>
            <family val="2"/>
          </rPr>
          <t xml:space="preserve">
Ponderar cada uno de los proyectos, programas de acuerdo a su importancia dentro del proyecto del área,  de anotar que la sumatoria debe ser del  igual al 100%</t>
        </r>
      </text>
    </comment>
    <comment ref="F10" authorId="1">
      <text>
        <r>
          <rPr>
            <b/>
            <sz val="8"/>
            <color indexed="81"/>
            <rFont val="Tahoma"/>
            <family val="2"/>
          </rPr>
          <t>Asistente Planeación:</t>
        </r>
        <r>
          <rPr>
            <sz val="8"/>
            <color indexed="81"/>
            <rFont val="Tahoma"/>
            <family val="2"/>
          </rPr>
          <t xml:space="preserve">
Describir  el proyecto a realizar de acuerdo a lo materializado en el Plan de Acción General. </t>
        </r>
      </text>
    </comment>
    <comment ref="G10" authorId="1">
      <text>
        <r>
          <rPr>
            <b/>
            <sz val="8"/>
            <color indexed="81"/>
            <rFont val="Tahoma"/>
            <family val="2"/>
          </rPr>
          <t>Asistente Planeación:</t>
        </r>
        <r>
          <rPr>
            <sz val="8"/>
            <color indexed="81"/>
            <rFont val="Tahoma"/>
            <family val="2"/>
          </rPr>
          <t xml:space="preserve">
decribir en forma clara y consisa el objetivo del proyecto a realizar</t>
        </r>
      </text>
    </comment>
    <comment ref="H10" authorId="1">
      <text>
        <r>
          <rPr>
            <b/>
            <sz val="9"/>
            <color indexed="81"/>
            <rFont val="Tahoma"/>
            <family val="2"/>
          </rPr>
          <t>Asisiente Planeación:</t>
        </r>
        <r>
          <rPr>
            <sz val="9"/>
            <color indexed="81"/>
            <rFont val="Tahoma"/>
            <family val="2"/>
          </rPr>
          <t xml:space="preserve">
Describir las etapas y actividades del proyecto. Y definir los tiempos de ejecución.</t>
        </r>
      </text>
    </comment>
    <comment ref="I10" authorId="2">
      <text>
        <r>
          <rPr>
            <b/>
            <sz val="8"/>
            <color indexed="81"/>
            <rFont val="Tahoma"/>
            <family val="2"/>
          </rPr>
          <t>Asistente de Plaenación:</t>
        </r>
        <r>
          <rPr>
            <sz val="8"/>
            <color indexed="81"/>
            <rFont val="Tahoma"/>
            <family val="2"/>
          </rPr>
          <t xml:space="preserve">
Ponderá cada una de las actividades de acuerdo a su importancia. 
La sumatoria de las actividades deben ser igual al 100%</t>
        </r>
      </text>
    </comment>
    <comment ref="J10" authorId="1">
      <text>
        <r>
          <rPr>
            <b/>
            <sz val="8"/>
            <color indexed="81"/>
            <rFont val="Tahoma"/>
            <family val="2"/>
          </rPr>
          <t>Asistente Planeación:</t>
        </r>
        <r>
          <rPr>
            <sz val="8"/>
            <color indexed="81"/>
            <rFont val="Tahoma"/>
            <family val="2"/>
          </rPr>
          <t xml:space="preserve">
Describir en esta casilla  el producto esperado del proyecto, este puede referirse a un documento , una herramienta  de trabajo, producto final.</t>
        </r>
      </text>
    </comment>
    <comment ref="K10" authorId="1">
      <text>
        <r>
          <rPr>
            <b/>
            <sz val="8"/>
            <color indexed="81"/>
            <rFont val="Tahoma"/>
            <family val="2"/>
          </rPr>
          <t>Asietntes Plaeanción:</t>
        </r>
        <r>
          <rPr>
            <sz val="8"/>
            <color indexed="81"/>
            <rFont val="Tahoma"/>
            <family val="2"/>
          </rPr>
          <t xml:space="preserve">
Determinar la unidad de medida del proyecto bien sea en cantidad o porcentaje de avance, de axuerdo a su complejidad </t>
        </r>
      </text>
    </comment>
    <comment ref="L10" authorId="3">
      <text>
        <r>
          <rPr>
            <b/>
            <sz val="9"/>
            <color indexed="81"/>
            <rFont val="Tahoma"/>
            <family val="2"/>
          </rPr>
          <t xml:space="preserve">Indicador:
</t>
        </r>
        <r>
          <rPr>
            <sz val="9"/>
            <color indexed="81"/>
            <rFont val="Tahoma"/>
            <family val="2"/>
          </rPr>
          <t xml:space="preserve">Describir en esta casilla el indicador  por medi del cual se realizará el control. </t>
        </r>
        <r>
          <rPr>
            <sz val="9"/>
            <color indexed="81"/>
            <rFont val="Tahoma"/>
            <family val="2"/>
          </rPr>
          <t xml:space="preserve">
</t>
        </r>
      </text>
    </comment>
    <comment ref="M10" authorId="1">
      <text>
        <r>
          <rPr>
            <b/>
            <sz val="8"/>
            <color indexed="81"/>
            <rFont val="Tahoma"/>
            <family val="2"/>
          </rPr>
          <t>Asistente Planeación:</t>
        </r>
        <r>
          <rPr>
            <sz val="8"/>
            <color indexed="81"/>
            <rFont val="Tahoma"/>
            <family val="2"/>
          </rPr>
          <t xml:space="preserve">
Describir el procesos y/o lider reposnable de ejecutar el proyecto. </t>
        </r>
      </text>
    </comment>
    <comment ref="N10" authorId="1">
      <text>
        <r>
          <rPr>
            <b/>
            <sz val="8"/>
            <color indexed="81"/>
            <rFont val="Tahoma"/>
            <family val="2"/>
          </rPr>
          <t>Asistente PLaneación:</t>
        </r>
        <r>
          <rPr>
            <sz val="8"/>
            <color indexed="81"/>
            <rFont val="Tahoma"/>
            <family val="2"/>
          </rPr>
          <t xml:space="preserve">
Definir en esta  que areas o direciones interactuan en el  proyecto. 
Si no interactuna ningun proceso colocar NA (No Aplica)</t>
        </r>
      </text>
    </comment>
    <comment ref="O10" authorId="1">
      <text>
        <r>
          <rPr>
            <b/>
            <sz val="8"/>
            <color indexed="81"/>
            <rFont val="Tahoma"/>
            <family val="2"/>
          </rPr>
          <t>Asistente Planeación:</t>
        </r>
        <r>
          <rPr>
            <sz val="8"/>
            <color indexed="81"/>
            <rFont val="Tahoma"/>
            <family val="2"/>
          </rPr>
          <t xml:space="preserve">
Designar el valor del proyecto de acuerdo  presupuesto asignado a la dirección </t>
        </r>
      </text>
    </comment>
    <comment ref="P10" authorId="2">
      <text>
        <r>
          <rPr>
            <b/>
            <sz val="8"/>
            <color indexed="81"/>
            <rFont val="Tahoma"/>
            <family val="2"/>
          </rPr>
          <t>Asistente Planeación:</t>
        </r>
        <r>
          <rPr>
            <sz val="8"/>
            <color indexed="81"/>
            <rFont val="Tahoma"/>
            <family val="2"/>
          </rPr>
          <t xml:space="preserve">
</t>
        </r>
      </text>
    </comment>
    <comment ref="Q10" authorId="1">
      <text>
        <r>
          <rPr>
            <b/>
            <sz val="8"/>
            <color indexed="81"/>
            <rFont val="Tahoma"/>
            <family val="2"/>
          </rPr>
          <t>Asiente Planeación:</t>
        </r>
        <r>
          <rPr>
            <sz val="8"/>
            <color indexed="81"/>
            <rFont val="Tahoma"/>
            <family val="2"/>
          </rPr>
          <t xml:space="preserve">
determinar la Fecha de Inicio y de terminaciòn  del Proyecto. . </t>
        </r>
      </text>
    </comment>
    <comment ref="S10" authorId="1">
      <text>
        <r>
          <rPr>
            <b/>
            <sz val="8"/>
            <color indexed="81"/>
            <rFont val="Tahoma"/>
            <family val="2"/>
          </rPr>
          <t>Asiente Planeación</t>
        </r>
        <r>
          <rPr>
            <sz val="8"/>
            <color indexed="81"/>
            <rFont val="Tahoma"/>
            <family val="2"/>
          </rPr>
          <t xml:space="preserve">
Una vez definida las etapa y activiades del proyecto planificar su tiempo de ejecuciòn.</t>
        </r>
      </text>
    </comment>
    <comment ref="AI10" authorId="2">
      <text>
        <r>
          <rPr>
            <b/>
            <sz val="8"/>
            <color indexed="81"/>
            <rFont val="Tahoma"/>
            <family val="2"/>
          </rPr>
          <t>Asistente Planeación:</t>
        </r>
        <r>
          <rPr>
            <sz val="8"/>
            <color indexed="81"/>
            <rFont val="Tahoma"/>
            <family val="2"/>
          </rPr>
          <t xml:space="preserve">
este cuadro el dilienciado cuando se realizar los seguimiento y control del plan. 
Mide el avance del proyecto en forma porcentual</t>
        </r>
      </text>
    </comment>
    <comment ref="E12" authorId="3">
      <text>
        <r>
          <rPr>
            <b/>
            <sz val="9"/>
            <color indexed="81"/>
            <rFont val="Tahoma"/>
            <family val="2"/>
          </rPr>
          <t xml:space="preserve">Asistente de Planeación: 
</t>
        </r>
        <r>
          <rPr>
            <sz val="9"/>
            <color indexed="81"/>
            <rFont val="Tahoma"/>
            <family val="2"/>
          </rPr>
          <t xml:space="preserve">Diligenciar en esta casilla la perspectiva que pertene del proyecto
</t>
        </r>
      </text>
    </comment>
    <comment ref="O26" authorId="4">
      <text>
        <r>
          <rPr>
            <b/>
            <sz val="9"/>
            <color indexed="81"/>
            <rFont val="Tahoma"/>
            <family val="2"/>
          </rPr>
          <t>Zoe B. Berrio:</t>
        </r>
        <r>
          <rPr>
            <sz val="9"/>
            <color indexed="81"/>
            <rFont val="Tahoma"/>
            <family val="2"/>
          </rPr>
          <t xml:space="preserve">
obra e interventoría
</t>
        </r>
      </text>
    </comment>
    <comment ref="O31" authorId="4">
      <text>
        <r>
          <rPr>
            <b/>
            <sz val="9"/>
            <color indexed="81"/>
            <rFont val="Tahoma"/>
            <family val="2"/>
          </rPr>
          <t>Zoe B. Berrio:</t>
        </r>
        <r>
          <rPr>
            <sz val="9"/>
            <color indexed="81"/>
            <rFont val="Tahoma"/>
            <family val="2"/>
          </rPr>
          <t xml:space="preserve">
interventoría 
</t>
        </r>
      </text>
    </comment>
    <comment ref="O40" authorId="4">
      <text>
        <r>
          <rPr>
            <b/>
            <sz val="9"/>
            <color indexed="81"/>
            <rFont val="Tahoma"/>
            <family val="2"/>
          </rPr>
          <t>Zoe B. Berrio:</t>
        </r>
        <r>
          <rPr>
            <sz val="9"/>
            <color indexed="81"/>
            <rFont val="Tahoma"/>
            <family val="2"/>
          </rPr>
          <t xml:space="preserve">
contratos de diseños
</t>
        </r>
      </text>
    </comment>
    <comment ref="O47" authorId="4">
      <text>
        <r>
          <rPr>
            <b/>
            <sz val="9"/>
            <color indexed="81"/>
            <rFont val="Tahoma"/>
            <family val="2"/>
          </rPr>
          <t>Zoe B. Berrio:</t>
        </r>
        <r>
          <rPr>
            <sz val="9"/>
            <color indexed="81"/>
            <rFont val="Tahoma"/>
            <family val="2"/>
          </rPr>
          <t xml:space="preserve">
obra e interventoría</t>
        </r>
      </text>
    </comment>
    <comment ref="O52" authorId="4">
      <text>
        <r>
          <rPr>
            <b/>
            <sz val="9"/>
            <color indexed="81"/>
            <rFont val="Tahoma"/>
            <family val="2"/>
          </rPr>
          <t>Zoe B. Berrio:</t>
        </r>
        <r>
          <rPr>
            <sz val="9"/>
            <color indexed="81"/>
            <rFont val="Tahoma"/>
            <family val="2"/>
          </rPr>
          <t xml:space="preserve">
obra e interventoría</t>
        </r>
      </text>
    </comment>
  </commentList>
</comments>
</file>

<file path=xl/comments4.xml><?xml version="1.0" encoding="utf-8"?>
<comments xmlns="http://schemas.openxmlformats.org/spreadsheetml/2006/main">
  <authors>
    <author>Victor Julian Rivera Ocampo</author>
    <author>jorge</author>
    <author>jgutierrez</author>
    <author>Jorge Gutierrez</author>
  </authors>
  <commentList>
    <comment ref="A9" authorId="0">
      <text>
        <r>
          <rPr>
            <sz val="9"/>
            <color indexed="81"/>
            <rFont val="Tahoma"/>
            <family val="2"/>
          </rPr>
          <t xml:space="preserve">definir la perpectiva que hace referencia de acuerdo al plan estrategico vigente
</t>
        </r>
      </text>
    </comment>
    <comment ref="E10" authorId="1">
      <text>
        <r>
          <rPr>
            <b/>
            <sz val="8"/>
            <color indexed="81"/>
            <rFont val="Tahoma"/>
            <family val="2"/>
          </rPr>
          <t>Asistente PLaneación:</t>
        </r>
        <r>
          <rPr>
            <sz val="8"/>
            <color indexed="81"/>
            <rFont val="Tahoma"/>
            <family val="2"/>
          </rPr>
          <t xml:space="preserve">
Ponderar cada uno de los proyectos, programas de acuerdo a su importancia dentro del proyecto del área,  de anotar que la sumatoria debe ser del  igual al 100%</t>
        </r>
      </text>
    </comment>
    <comment ref="F10" authorId="1">
      <text>
        <r>
          <rPr>
            <b/>
            <sz val="8"/>
            <color indexed="81"/>
            <rFont val="Tahoma"/>
            <family val="2"/>
          </rPr>
          <t>Asistente Planeación:</t>
        </r>
        <r>
          <rPr>
            <sz val="8"/>
            <color indexed="81"/>
            <rFont val="Tahoma"/>
            <family val="2"/>
          </rPr>
          <t xml:space="preserve">
Describir  el proyecto a realizar de acuerdo a lo materializado en el Plan de Acción General. </t>
        </r>
      </text>
    </comment>
    <comment ref="G10" authorId="1">
      <text>
        <r>
          <rPr>
            <b/>
            <sz val="8"/>
            <color indexed="81"/>
            <rFont val="Tahoma"/>
            <family val="2"/>
          </rPr>
          <t>Asistente Planeación:</t>
        </r>
        <r>
          <rPr>
            <sz val="8"/>
            <color indexed="81"/>
            <rFont val="Tahoma"/>
            <family val="2"/>
          </rPr>
          <t xml:space="preserve">
decribir en forma clara y consisa el objetivo del proyecto a realizar</t>
        </r>
      </text>
    </comment>
    <comment ref="H10" authorId="1">
      <text>
        <r>
          <rPr>
            <b/>
            <sz val="9"/>
            <color indexed="81"/>
            <rFont val="Tahoma"/>
            <family val="2"/>
          </rPr>
          <t>Asisiente Planeación:</t>
        </r>
        <r>
          <rPr>
            <sz val="9"/>
            <color indexed="81"/>
            <rFont val="Tahoma"/>
            <family val="2"/>
          </rPr>
          <t xml:space="preserve">
Describir las etapas y actividades del proyecto. Y definir los tiempos de ejecución.</t>
        </r>
      </text>
    </comment>
    <comment ref="I10" authorId="2">
      <text>
        <r>
          <rPr>
            <b/>
            <sz val="8"/>
            <color indexed="81"/>
            <rFont val="Tahoma"/>
            <family val="2"/>
          </rPr>
          <t>Asistente de Plaenación:</t>
        </r>
        <r>
          <rPr>
            <sz val="8"/>
            <color indexed="81"/>
            <rFont val="Tahoma"/>
            <family val="2"/>
          </rPr>
          <t xml:space="preserve">
Ponderá cada una de las actividades de acuerdo a su importancia. 
La sumatoria de las actividades deben ser igual al 100%</t>
        </r>
      </text>
    </comment>
    <comment ref="J10" authorId="1">
      <text>
        <r>
          <rPr>
            <b/>
            <sz val="8"/>
            <color indexed="81"/>
            <rFont val="Tahoma"/>
            <family val="2"/>
          </rPr>
          <t>Asistente Planeación:</t>
        </r>
        <r>
          <rPr>
            <sz val="8"/>
            <color indexed="81"/>
            <rFont val="Tahoma"/>
            <family val="2"/>
          </rPr>
          <t xml:space="preserve">
Describir en esta casilla  el producto esperado del proyecto, este puede referirse a un documento , una herramienta  de trabajo, producto final.</t>
        </r>
      </text>
    </comment>
    <comment ref="K10" authorId="1">
      <text>
        <r>
          <rPr>
            <b/>
            <sz val="8"/>
            <color indexed="81"/>
            <rFont val="Tahoma"/>
            <family val="2"/>
          </rPr>
          <t>Asietntes Plaeanción:</t>
        </r>
        <r>
          <rPr>
            <sz val="8"/>
            <color indexed="81"/>
            <rFont val="Tahoma"/>
            <family val="2"/>
          </rPr>
          <t xml:space="preserve">
Determinar la unidad de medida del proyecto bien sea en cantidad o porcentaje de avance, de axuerdo a su complejidad </t>
        </r>
      </text>
    </comment>
    <comment ref="L10" authorId="3">
      <text>
        <r>
          <rPr>
            <b/>
            <sz val="9"/>
            <color indexed="81"/>
            <rFont val="Tahoma"/>
            <family val="2"/>
          </rPr>
          <t xml:space="preserve">Indicador:
</t>
        </r>
        <r>
          <rPr>
            <sz val="9"/>
            <color indexed="81"/>
            <rFont val="Tahoma"/>
            <family val="2"/>
          </rPr>
          <t xml:space="preserve">Describir en esta casilla el indicador  por medi del cual se realizará el control. </t>
        </r>
        <r>
          <rPr>
            <sz val="9"/>
            <color indexed="81"/>
            <rFont val="Tahoma"/>
            <family val="2"/>
          </rPr>
          <t xml:space="preserve">
</t>
        </r>
      </text>
    </comment>
    <comment ref="M10" authorId="1">
      <text>
        <r>
          <rPr>
            <b/>
            <sz val="8"/>
            <color indexed="81"/>
            <rFont val="Tahoma"/>
            <family val="2"/>
          </rPr>
          <t>Asistente Planeación:</t>
        </r>
        <r>
          <rPr>
            <sz val="8"/>
            <color indexed="81"/>
            <rFont val="Tahoma"/>
            <family val="2"/>
          </rPr>
          <t xml:space="preserve">
Describir el procesos y/o lider reposnable de ejecutar el proyecto. </t>
        </r>
      </text>
    </comment>
    <comment ref="N10" authorId="1">
      <text>
        <r>
          <rPr>
            <b/>
            <sz val="8"/>
            <color indexed="81"/>
            <rFont val="Tahoma"/>
            <family val="2"/>
          </rPr>
          <t>Asistente PLaneación:</t>
        </r>
        <r>
          <rPr>
            <sz val="8"/>
            <color indexed="81"/>
            <rFont val="Tahoma"/>
            <family val="2"/>
          </rPr>
          <t xml:space="preserve">
Definir en esta  que areas o direciones interactuan en el  proyecto. 
Si no interactuna ningun proceso colocar NA (No Aplica)</t>
        </r>
      </text>
    </comment>
    <comment ref="O10" authorId="1">
      <text>
        <r>
          <rPr>
            <b/>
            <sz val="8"/>
            <color indexed="81"/>
            <rFont val="Tahoma"/>
            <family val="2"/>
          </rPr>
          <t>Asistente Planeación:</t>
        </r>
        <r>
          <rPr>
            <sz val="8"/>
            <color indexed="81"/>
            <rFont val="Tahoma"/>
            <family val="2"/>
          </rPr>
          <t xml:space="preserve">
Designar el valor del proyecto de acuerdo  presupuesto asignado a la dirección </t>
        </r>
      </text>
    </comment>
    <comment ref="P10" authorId="2">
      <text>
        <r>
          <rPr>
            <b/>
            <sz val="8"/>
            <color indexed="81"/>
            <rFont val="Tahoma"/>
            <family val="2"/>
          </rPr>
          <t>Asistente Planeación:</t>
        </r>
        <r>
          <rPr>
            <sz val="8"/>
            <color indexed="81"/>
            <rFont val="Tahoma"/>
            <family val="2"/>
          </rPr>
          <t xml:space="preserve">
</t>
        </r>
      </text>
    </comment>
    <comment ref="Q10" authorId="1">
      <text>
        <r>
          <rPr>
            <b/>
            <sz val="8"/>
            <color indexed="81"/>
            <rFont val="Tahoma"/>
            <family val="2"/>
          </rPr>
          <t>Asiente Planeación:</t>
        </r>
        <r>
          <rPr>
            <sz val="8"/>
            <color indexed="81"/>
            <rFont val="Tahoma"/>
            <family val="2"/>
          </rPr>
          <t xml:space="preserve">
determinar la Fecha de Inicio y de terminaciòn  del Proyecto. . </t>
        </r>
      </text>
    </comment>
    <comment ref="S10" authorId="1">
      <text>
        <r>
          <rPr>
            <b/>
            <sz val="8"/>
            <color indexed="81"/>
            <rFont val="Tahoma"/>
            <family val="2"/>
          </rPr>
          <t>Asiente Planeación</t>
        </r>
        <r>
          <rPr>
            <sz val="8"/>
            <color indexed="81"/>
            <rFont val="Tahoma"/>
            <family val="2"/>
          </rPr>
          <t xml:space="preserve">
Una vez definida las etapa y activiades del proyecto planificar su tiempo de ejecuciòn.</t>
        </r>
      </text>
    </comment>
    <comment ref="AI10" authorId="2">
      <text>
        <r>
          <rPr>
            <b/>
            <sz val="8"/>
            <color indexed="81"/>
            <rFont val="Tahoma"/>
            <family val="2"/>
          </rPr>
          <t>Asistente Planeación:</t>
        </r>
        <r>
          <rPr>
            <sz val="8"/>
            <color indexed="81"/>
            <rFont val="Tahoma"/>
            <family val="2"/>
          </rPr>
          <t xml:space="preserve">
este cuadro el dilienciado cuando se realizar los seguimiento y control del plan. 
Mide el avance del proyecto en forma porcentual</t>
        </r>
      </text>
    </comment>
    <comment ref="E12" authorId="3">
      <text>
        <r>
          <rPr>
            <b/>
            <sz val="9"/>
            <color indexed="81"/>
            <rFont val="Tahoma"/>
            <family val="2"/>
          </rPr>
          <t xml:space="preserve">Asistente de Planeación: 
</t>
        </r>
        <r>
          <rPr>
            <sz val="9"/>
            <color indexed="81"/>
            <rFont val="Tahoma"/>
            <family val="2"/>
          </rPr>
          <t xml:space="preserve">Diligenciar en esta casilla la perspectiva que pertene del proyecto
</t>
        </r>
      </text>
    </comment>
  </commentList>
</comments>
</file>

<file path=xl/comments5.xml><?xml version="1.0" encoding="utf-8"?>
<comments xmlns="http://schemas.openxmlformats.org/spreadsheetml/2006/main">
  <authors>
    <author>Victor Julian Rivera Ocampo</author>
    <author>jorge</author>
    <author>jgutierrez</author>
    <author>Jorge Gutierrez</author>
  </authors>
  <commentList>
    <comment ref="A9" authorId="0">
      <text>
        <r>
          <rPr>
            <sz val="9"/>
            <color indexed="81"/>
            <rFont val="Tahoma"/>
            <charset val="1"/>
          </rPr>
          <t xml:space="preserve">definir la perpectiva que hace referencia de acuerdo al plan estrategico vigente
</t>
        </r>
      </text>
    </comment>
    <comment ref="E10" authorId="1">
      <text>
        <r>
          <rPr>
            <b/>
            <sz val="8"/>
            <color indexed="81"/>
            <rFont val="Tahoma"/>
            <family val="2"/>
          </rPr>
          <t>Asistente PLaneación:</t>
        </r>
        <r>
          <rPr>
            <sz val="8"/>
            <color indexed="81"/>
            <rFont val="Tahoma"/>
            <family val="2"/>
          </rPr>
          <t xml:space="preserve">
Ponderar cada uno de los proyectos, programas de acuerdo a su importancia dentro del proyecto del área,  de anotar que la sumatoria debe ser del  igual al 100%</t>
        </r>
      </text>
    </comment>
    <comment ref="F10" authorId="1">
      <text>
        <r>
          <rPr>
            <b/>
            <sz val="8"/>
            <color indexed="81"/>
            <rFont val="Tahoma"/>
            <family val="2"/>
          </rPr>
          <t>Asistente Planeación:</t>
        </r>
        <r>
          <rPr>
            <sz val="8"/>
            <color indexed="81"/>
            <rFont val="Tahoma"/>
            <family val="2"/>
          </rPr>
          <t xml:space="preserve">
Describir  el proyecto a realizar de acuerdo a lo materializado en el Plan de Acción General. </t>
        </r>
      </text>
    </comment>
    <comment ref="G10" authorId="1">
      <text>
        <r>
          <rPr>
            <b/>
            <sz val="8"/>
            <color indexed="81"/>
            <rFont val="Tahoma"/>
            <family val="2"/>
          </rPr>
          <t>Asistente Planeación:</t>
        </r>
        <r>
          <rPr>
            <sz val="8"/>
            <color indexed="81"/>
            <rFont val="Tahoma"/>
            <family val="2"/>
          </rPr>
          <t xml:space="preserve">
decribir en forma clara y consisa el objetivo del proyecto a realizar</t>
        </r>
      </text>
    </comment>
    <comment ref="H10" authorId="1">
      <text>
        <r>
          <rPr>
            <b/>
            <sz val="9"/>
            <color indexed="81"/>
            <rFont val="Tahoma"/>
            <family val="2"/>
          </rPr>
          <t>Asisiente Planeación:</t>
        </r>
        <r>
          <rPr>
            <sz val="9"/>
            <color indexed="81"/>
            <rFont val="Tahoma"/>
            <family val="2"/>
          </rPr>
          <t xml:space="preserve">
Describir las etapas y actividades del proyecto. Y definir los tiempos de ejecución.</t>
        </r>
      </text>
    </comment>
    <comment ref="I10" authorId="2">
      <text>
        <r>
          <rPr>
            <b/>
            <sz val="8"/>
            <color indexed="81"/>
            <rFont val="Tahoma"/>
            <family val="2"/>
          </rPr>
          <t>Asistente de Plaenación:</t>
        </r>
        <r>
          <rPr>
            <sz val="8"/>
            <color indexed="81"/>
            <rFont val="Tahoma"/>
            <family val="2"/>
          </rPr>
          <t xml:space="preserve">
Ponderá cada una de las actividades de acuerdo a su importancia. 
La sumatoria de las actividades deben ser igual al 100%</t>
        </r>
      </text>
    </comment>
    <comment ref="J10" authorId="1">
      <text>
        <r>
          <rPr>
            <b/>
            <sz val="8"/>
            <color indexed="81"/>
            <rFont val="Tahoma"/>
            <family val="2"/>
          </rPr>
          <t>Asistente Planeación:</t>
        </r>
        <r>
          <rPr>
            <sz val="8"/>
            <color indexed="81"/>
            <rFont val="Tahoma"/>
            <family val="2"/>
          </rPr>
          <t xml:space="preserve">
Describir en esta casilla  el producto esperado del proyecto, este puede referirse a un documento , una herramienta  de trabajo, producto final.</t>
        </r>
      </text>
    </comment>
    <comment ref="K10" authorId="1">
      <text>
        <r>
          <rPr>
            <b/>
            <sz val="8"/>
            <color indexed="81"/>
            <rFont val="Tahoma"/>
            <family val="2"/>
          </rPr>
          <t>Asietntes Plaeanción:</t>
        </r>
        <r>
          <rPr>
            <sz val="8"/>
            <color indexed="81"/>
            <rFont val="Tahoma"/>
            <family val="2"/>
          </rPr>
          <t xml:space="preserve">
Determinar la unidad de medida del proyecto bien sea en cantidad o porcentaje de avance, de axuerdo a su complejidad </t>
        </r>
      </text>
    </comment>
    <comment ref="L10" authorId="3">
      <text>
        <r>
          <rPr>
            <b/>
            <sz val="9"/>
            <color indexed="81"/>
            <rFont val="Tahoma"/>
            <family val="2"/>
          </rPr>
          <t xml:space="preserve">Indicador:
</t>
        </r>
        <r>
          <rPr>
            <sz val="9"/>
            <color indexed="81"/>
            <rFont val="Tahoma"/>
            <family val="2"/>
          </rPr>
          <t xml:space="preserve">Describir en esta casilla el indicador  por medi del cual se realizará el control. </t>
        </r>
        <r>
          <rPr>
            <sz val="9"/>
            <color indexed="81"/>
            <rFont val="Tahoma"/>
            <family val="2"/>
          </rPr>
          <t xml:space="preserve">
</t>
        </r>
      </text>
    </comment>
    <comment ref="M10" authorId="1">
      <text>
        <r>
          <rPr>
            <b/>
            <sz val="8"/>
            <color indexed="81"/>
            <rFont val="Tahoma"/>
            <family val="2"/>
          </rPr>
          <t>Asistente Planeación:</t>
        </r>
        <r>
          <rPr>
            <sz val="8"/>
            <color indexed="81"/>
            <rFont val="Tahoma"/>
            <family val="2"/>
          </rPr>
          <t xml:space="preserve">
Describir el procesos y/o lider reposnable de ejecutar el proyecto. </t>
        </r>
      </text>
    </comment>
    <comment ref="N10" authorId="1">
      <text>
        <r>
          <rPr>
            <b/>
            <sz val="8"/>
            <color indexed="81"/>
            <rFont val="Tahoma"/>
            <family val="2"/>
          </rPr>
          <t>Asistente PLaneación:</t>
        </r>
        <r>
          <rPr>
            <sz val="8"/>
            <color indexed="81"/>
            <rFont val="Tahoma"/>
            <family val="2"/>
          </rPr>
          <t xml:space="preserve">
Definir en esta  que areas o direciones interactuan en el  proyecto. 
Si no interactuna ningun proceso colocar NA (No Aplica)</t>
        </r>
      </text>
    </comment>
    <comment ref="O10" authorId="1">
      <text>
        <r>
          <rPr>
            <b/>
            <sz val="8"/>
            <color indexed="81"/>
            <rFont val="Tahoma"/>
            <family val="2"/>
          </rPr>
          <t>Asistente Planeación:</t>
        </r>
        <r>
          <rPr>
            <sz val="8"/>
            <color indexed="81"/>
            <rFont val="Tahoma"/>
            <family val="2"/>
          </rPr>
          <t xml:space="preserve">
Designar el valor del proyecto de acuerdo  presupuesto asignado a la dirección </t>
        </r>
      </text>
    </comment>
    <comment ref="P10" authorId="2">
      <text>
        <r>
          <rPr>
            <b/>
            <sz val="8"/>
            <color indexed="81"/>
            <rFont val="Tahoma"/>
            <family val="2"/>
          </rPr>
          <t>Asistente Planeación:</t>
        </r>
        <r>
          <rPr>
            <sz val="8"/>
            <color indexed="81"/>
            <rFont val="Tahoma"/>
            <family val="2"/>
          </rPr>
          <t xml:space="preserve">
</t>
        </r>
      </text>
    </comment>
    <comment ref="Q10" authorId="1">
      <text>
        <r>
          <rPr>
            <b/>
            <sz val="8"/>
            <color indexed="81"/>
            <rFont val="Tahoma"/>
            <family val="2"/>
          </rPr>
          <t>Asiente Planeación:</t>
        </r>
        <r>
          <rPr>
            <sz val="8"/>
            <color indexed="81"/>
            <rFont val="Tahoma"/>
            <family val="2"/>
          </rPr>
          <t xml:space="preserve">
determinar la Fecha de Inicio y de terminaciòn  del Proyecto. . </t>
        </r>
      </text>
    </comment>
    <comment ref="S10" authorId="1">
      <text>
        <r>
          <rPr>
            <b/>
            <sz val="8"/>
            <color indexed="81"/>
            <rFont val="Tahoma"/>
            <family val="2"/>
          </rPr>
          <t>Asiente Planeación</t>
        </r>
        <r>
          <rPr>
            <sz val="8"/>
            <color indexed="81"/>
            <rFont val="Tahoma"/>
            <family val="2"/>
          </rPr>
          <t xml:space="preserve">
Una vez definida las etapa y activiades del proyecto planificar su tiempo de ejecuciòn.</t>
        </r>
      </text>
    </comment>
    <comment ref="AI10" authorId="2">
      <text>
        <r>
          <rPr>
            <b/>
            <sz val="8"/>
            <color indexed="81"/>
            <rFont val="Tahoma"/>
            <family val="2"/>
          </rPr>
          <t>Asistente Planeación:</t>
        </r>
        <r>
          <rPr>
            <sz val="8"/>
            <color indexed="81"/>
            <rFont val="Tahoma"/>
            <family val="2"/>
          </rPr>
          <t xml:space="preserve">
este cuadro el dilienciado cuando se realizar los seguimiento y control del plan. 
Mide el avance del proyecto en forma porcentual</t>
        </r>
      </text>
    </comment>
    <comment ref="E12" authorId="3">
      <text>
        <r>
          <rPr>
            <b/>
            <sz val="9"/>
            <color indexed="81"/>
            <rFont val="Tahoma"/>
            <family val="2"/>
          </rPr>
          <t xml:space="preserve">Asistente de Planeación: 
</t>
        </r>
        <r>
          <rPr>
            <sz val="9"/>
            <color indexed="81"/>
            <rFont val="Tahoma"/>
            <family val="2"/>
          </rPr>
          <t xml:space="preserve">Diligenciar en esta casilla la perspectiva que pertene del proyecto
</t>
        </r>
      </text>
    </comment>
  </commentList>
</comments>
</file>

<file path=xl/comments6.xml><?xml version="1.0" encoding="utf-8"?>
<comments xmlns="http://schemas.openxmlformats.org/spreadsheetml/2006/main">
  <authors>
    <author>Victor Julian Rivera Ocampo</author>
    <author>jorge</author>
    <author>jgutierrez</author>
    <author>Jorge Gutierrez</author>
  </authors>
  <commentList>
    <comment ref="A9" authorId="0">
      <text>
        <r>
          <rPr>
            <sz val="9"/>
            <color indexed="81"/>
            <rFont val="Tahoma"/>
            <charset val="1"/>
          </rPr>
          <t xml:space="preserve">definir la perpectiva que hace referencia de acuerdo al plan estrategico vigente
</t>
        </r>
      </text>
    </comment>
    <comment ref="E10" authorId="1">
      <text>
        <r>
          <rPr>
            <b/>
            <sz val="8"/>
            <color indexed="81"/>
            <rFont val="Tahoma"/>
            <family val="2"/>
          </rPr>
          <t>Asistente PLaneación:</t>
        </r>
        <r>
          <rPr>
            <sz val="8"/>
            <color indexed="81"/>
            <rFont val="Tahoma"/>
            <family val="2"/>
          </rPr>
          <t xml:space="preserve">
Ponderar cada uno de los proyectos, programas de acuerdo a su importancia dentro del proyecto del área,  de anotar que la sumatoria debe ser del  igual al 100%</t>
        </r>
      </text>
    </comment>
    <comment ref="F10" authorId="1">
      <text>
        <r>
          <rPr>
            <b/>
            <sz val="8"/>
            <color indexed="81"/>
            <rFont val="Tahoma"/>
            <family val="2"/>
          </rPr>
          <t>Asistente Planeación:</t>
        </r>
        <r>
          <rPr>
            <sz val="8"/>
            <color indexed="81"/>
            <rFont val="Tahoma"/>
            <family val="2"/>
          </rPr>
          <t xml:space="preserve">
Describir  el proyecto a realizar de acuerdo a lo materializado en el Plan de Acción General. </t>
        </r>
      </text>
    </comment>
    <comment ref="G10" authorId="1">
      <text>
        <r>
          <rPr>
            <b/>
            <sz val="8"/>
            <color indexed="81"/>
            <rFont val="Tahoma"/>
            <family val="2"/>
          </rPr>
          <t>Asistente Planeación:</t>
        </r>
        <r>
          <rPr>
            <sz val="8"/>
            <color indexed="81"/>
            <rFont val="Tahoma"/>
            <family val="2"/>
          </rPr>
          <t xml:space="preserve">
decribir en forma clara y consisa el objetivo del proyecto a realizar</t>
        </r>
      </text>
    </comment>
    <comment ref="H10" authorId="1">
      <text>
        <r>
          <rPr>
            <b/>
            <sz val="9"/>
            <color indexed="81"/>
            <rFont val="Tahoma"/>
            <family val="2"/>
          </rPr>
          <t>Asisiente Planeación:</t>
        </r>
        <r>
          <rPr>
            <sz val="9"/>
            <color indexed="81"/>
            <rFont val="Tahoma"/>
            <family val="2"/>
          </rPr>
          <t xml:space="preserve">
Describir las etapas y actividades del proyecto. Y definir los tiempos de ejecución.</t>
        </r>
      </text>
    </comment>
    <comment ref="I10" authorId="2">
      <text>
        <r>
          <rPr>
            <b/>
            <sz val="8"/>
            <color indexed="81"/>
            <rFont val="Tahoma"/>
            <family val="2"/>
          </rPr>
          <t>Asistente de Plaenación:</t>
        </r>
        <r>
          <rPr>
            <sz val="8"/>
            <color indexed="81"/>
            <rFont val="Tahoma"/>
            <family val="2"/>
          </rPr>
          <t xml:space="preserve">
Ponderá cada una de las actividades de acuerdo a su importancia. 
La sumatoria de las actividades deben ser igual al 100%</t>
        </r>
      </text>
    </comment>
    <comment ref="J10" authorId="1">
      <text>
        <r>
          <rPr>
            <b/>
            <sz val="8"/>
            <color indexed="81"/>
            <rFont val="Tahoma"/>
            <family val="2"/>
          </rPr>
          <t>Asistente Planeación:</t>
        </r>
        <r>
          <rPr>
            <sz val="8"/>
            <color indexed="81"/>
            <rFont val="Tahoma"/>
            <family val="2"/>
          </rPr>
          <t xml:space="preserve">
Describir en esta casilla  el producto esperado del proyecto, este puede referirse a un documento , una herramienta  de trabajo, producto final.</t>
        </r>
      </text>
    </comment>
    <comment ref="K10" authorId="1">
      <text>
        <r>
          <rPr>
            <b/>
            <sz val="8"/>
            <color indexed="81"/>
            <rFont val="Tahoma"/>
            <family val="2"/>
          </rPr>
          <t>Asietntes Plaeanción:</t>
        </r>
        <r>
          <rPr>
            <sz val="8"/>
            <color indexed="81"/>
            <rFont val="Tahoma"/>
            <family val="2"/>
          </rPr>
          <t xml:space="preserve">
Determinar la unidad de medida del proyecto bien sea en cantidad o porcentaje de avance, de axuerdo a su complejidad </t>
        </r>
      </text>
    </comment>
    <comment ref="L10" authorId="3">
      <text>
        <r>
          <rPr>
            <b/>
            <sz val="9"/>
            <color indexed="81"/>
            <rFont val="Tahoma"/>
            <family val="2"/>
          </rPr>
          <t xml:space="preserve">Indicador:
</t>
        </r>
        <r>
          <rPr>
            <sz val="9"/>
            <color indexed="81"/>
            <rFont val="Tahoma"/>
            <family val="2"/>
          </rPr>
          <t xml:space="preserve">Describir en esta casilla el indicador  por medi del cual se realizará el control. </t>
        </r>
        <r>
          <rPr>
            <sz val="9"/>
            <color indexed="81"/>
            <rFont val="Tahoma"/>
            <family val="2"/>
          </rPr>
          <t xml:space="preserve">
</t>
        </r>
      </text>
    </comment>
    <comment ref="M10" authorId="1">
      <text>
        <r>
          <rPr>
            <b/>
            <sz val="8"/>
            <color indexed="81"/>
            <rFont val="Tahoma"/>
            <family val="2"/>
          </rPr>
          <t>Asistente Planeación:</t>
        </r>
        <r>
          <rPr>
            <sz val="8"/>
            <color indexed="81"/>
            <rFont val="Tahoma"/>
            <family val="2"/>
          </rPr>
          <t xml:space="preserve">
Describir el procesos y/o lider reposnable de ejecutar el proyecto. </t>
        </r>
      </text>
    </comment>
    <comment ref="N10" authorId="1">
      <text>
        <r>
          <rPr>
            <b/>
            <sz val="8"/>
            <color indexed="81"/>
            <rFont val="Tahoma"/>
            <family val="2"/>
          </rPr>
          <t>Asistente PLaneación:</t>
        </r>
        <r>
          <rPr>
            <sz val="8"/>
            <color indexed="81"/>
            <rFont val="Tahoma"/>
            <family val="2"/>
          </rPr>
          <t xml:space="preserve">
Definir en esta  que areas o direciones interactuan en el  proyecto. 
Si no interactuna ningun proceso colocar NA (No Aplica)</t>
        </r>
      </text>
    </comment>
    <comment ref="O10" authorId="1">
      <text>
        <r>
          <rPr>
            <b/>
            <sz val="8"/>
            <color indexed="81"/>
            <rFont val="Tahoma"/>
            <family val="2"/>
          </rPr>
          <t>Asistente Planeación:</t>
        </r>
        <r>
          <rPr>
            <sz val="8"/>
            <color indexed="81"/>
            <rFont val="Tahoma"/>
            <family val="2"/>
          </rPr>
          <t xml:space="preserve">
Designar el valor del proyecto de acuerdo  presupuesto asignado a la dirección </t>
        </r>
      </text>
    </comment>
    <comment ref="P10" authorId="2">
      <text>
        <r>
          <rPr>
            <b/>
            <sz val="8"/>
            <color indexed="81"/>
            <rFont val="Tahoma"/>
            <family val="2"/>
          </rPr>
          <t>Asistente Planeación:</t>
        </r>
        <r>
          <rPr>
            <sz val="8"/>
            <color indexed="81"/>
            <rFont val="Tahoma"/>
            <family val="2"/>
          </rPr>
          <t xml:space="preserve">
</t>
        </r>
      </text>
    </comment>
    <comment ref="Q10" authorId="1">
      <text>
        <r>
          <rPr>
            <b/>
            <sz val="8"/>
            <color indexed="81"/>
            <rFont val="Tahoma"/>
            <family val="2"/>
          </rPr>
          <t>Asiente Planeación:</t>
        </r>
        <r>
          <rPr>
            <sz val="8"/>
            <color indexed="81"/>
            <rFont val="Tahoma"/>
            <family val="2"/>
          </rPr>
          <t xml:space="preserve">
determinar la Fecha de Inicio y de terminaciòn  del Proyecto. . </t>
        </r>
      </text>
    </comment>
    <comment ref="S10" authorId="1">
      <text>
        <r>
          <rPr>
            <b/>
            <sz val="8"/>
            <color indexed="81"/>
            <rFont val="Tahoma"/>
            <family val="2"/>
          </rPr>
          <t>Asiente Planeación</t>
        </r>
        <r>
          <rPr>
            <sz val="8"/>
            <color indexed="81"/>
            <rFont val="Tahoma"/>
            <family val="2"/>
          </rPr>
          <t xml:space="preserve">
Una vez definida las etapa y activiades del proyecto planificar su tiempo de ejecuciòn.</t>
        </r>
      </text>
    </comment>
    <comment ref="AI10" authorId="2">
      <text>
        <r>
          <rPr>
            <b/>
            <sz val="8"/>
            <color indexed="81"/>
            <rFont val="Tahoma"/>
            <family val="2"/>
          </rPr>
          <t>Asistente Planeación:</t>
        </r>
        <r>
          <rPr>
            <sz val="8"/>
            <color indexed="81"/>
            <rFont val="Tahoma"/>
            <family val="2"/>
          </rPr>
          <t xml:space="preserve">
este cuadro el dilienciado cuando se realizar los seguimiento y control del plan. 
Mide el avance del proyecto en forma porcentual</t>
        </r>
      </text>
    </comment>
    <comment ref="E12" authorId="3">
      <text>
        <r>
          <rPr>
            <b/>
            <sz val="9"/>
            <color indexed="81"/>
            <rFont val="Tahoma"/>
            <family val="2"/>
          </rPr>
          <t xml:space="preserve">Asistente de Planeación: 
</t>
        </r>
        <r>
          <rPr>
            <sz val="9"/>
            <color indexed="81"/>
            <rFont val="Tahoma"/>
            <family val="2"/>
          </rPr>
          <t xml:space="preserve">Diligenciar en esta casilla la perspectiva que pertene del proyecto
</t>
        </r>
      </text>
    </comment>
  </commentList>
</comments>
</file>

<file path=xl/comments7.xml><?xml version="1.0" encoding="utf-8"?>
<comments xmlns="http://schemas.openxmlformats.org/spreadsheetml/2006/main">
  <authors>
    <author>Victor Julian Rivera Ocampo</author>
    <author>jorge</author>
    <author>jgutierrez</author>
    <author>Jorge Gutierrez</author>
  </authors>
  <commentList>
    <comment ref="A9" authorId="0">
      <text>
        <r>
          <rPr>
            <sz val="9"/>
            <color indexed="81"/>
            <rFont val="Tahoma"/>
            <charset val="1"/>
          </rPr>
          <t xml:space="preserve">definir la perpectiva que hace referencia de acuerdo al plan estrategico vigente
</t>
        </r>
      </text>
    </comment>
    <comment ref="E10" authorId="1">
      <text>
        <r>
          <rPr>
            <b/>
            <sz val="8"/>
            <color indexed="81"/>
            <rFont val="Tahoma"/>
            <family val="2"/>
          </rPr>
          <t>Asistente PLaneación:</t>
        </r>
        <r>
          <rPr>
            <sz val="8"/>
            <color indexed="81"/>
            <rFont val="Tahoma"/>
            <family val="2"/>
          </rPr>
          <t xml:space="preserve">
Ponderar cada uno de los proyectos, programas de acuerdo a su importancia dentro del proyecto del área,  de anotar que la sumatoria debe ser del  igual al 100%</t>
        </r>
      </text>
    </comment>
    <comment ref="F10" authorId="1">
      <text>
        <r>
          <rPr>
            <b/>
            <sz val="8"/>
            <color indexed="81"/>
            <rFont val="Tahoma"/>
            <family val="2"/>
          </rPr>
          <t>Asistente Planeación:</t>
        </r>
        <r>
          <rPr>
            <sz val="8"/>
            <color indexed="81"/>
            <rFont val="Tahoma"/>
            <family val="2"/>
          </rPr>
          <t xml:space="preserve">
Describir  el proyecto a realizar de acuerdo a lo materializado en el Plan de Acción General. </t>
        </r>
      </text>
    </comment>
    <comment ref="G10" authorId="1">
      <text>
        <r>
          <rPr>
            <b/>
            <sz val="8"/>
            <color indexed="81"/>
            <rFont val="Tahoma"/>
            <family val="2"/>
          </rPr>
          <t>Asistente Planeación:</t>
        </r>
        <r>
          <rPr>
            <sz val="8"/>
            <color indexed="81"/>
            <rFont val="Tahoma"/>
            <family val="2"/>
          </rPr>
          <t xml:space="preserve">
decribir en forma clara y consisa el objetivo del proyecto a realizar</t>
        </r>
      </text>
    </comment>
    <comment ref="H10" authorId="1">
      <text>
        <r>
          <rPr>
            <b/>
            <sz val="9"/>
            <color indexed="81"/>
            <rFont val="Tahoma"/>
            <family val="2"/>
          </rPr>
          <t>Asisiente Planeación:</t>
        </r>
        <r>
          <rPr>
            <sz val="9"/>
            <color indexed="81"/>
            <rFont val="Tahoma"/>
            <family val="2"/>
          </rPr>
          <t xml:space="preserve">
Describir las etapas y actividades del proyecto. Y definir los tiempos de ejecución.</t>
        </r>
      </text>
    </comment>
    <comment ref="I10" authorId="2">
      <text>
        <r>
          <rPr>
            <b/>
            <sz val="8"/>
            <color indexed="81"/>
            <rFont val="Tahoma"/>
            <family val="2"/>
          </rPr>
          <t>Asistente de Plaenación:</t>
        </r>
        <r>
          <rPr>
            <sz val="8"/>
            <color indexed="81"/>
            <rFont val="Tahoma"/>
            <family val="2"/>
          </rPr>
          <t xml:space="preserve">
Ponderá cada una de las actividades de acuerdo a su importancia. 
La sumatoria de las actividades deben ser igual al 100%</t>
        </r>
      </text>
    </comment>
    <comment ref="J10" authorId="1">
      <text>
        <r>
          <rPr>
            <b/>
            <sz val="8"/>
            <color indexed="81"/>
            <rFont val="Tahoma"/>
            <family val="2"/>
          </rPr>
          <t>Asistente Planeación:</t>
        </r>
        <r>
          <rPr>
            <sz val="8"/>
            <color indexed="81"/>
            <rFont val="Tahoma"/>
            <family val="2"/>
          </rPr>
          <t xml:space="preserve">
Describir en esta casilla  el producto esperado del proyecto, este puede referirse a un documento , una herramienta  de trabajo, producto final.</t>
        </r>
      </text>
    </comment>
    <comment ref="K10" authorId="1">
      <text>
        <r>
          <rPr>
            <b/>
            <sz val="8"/>
            <color indexed="81"/>
            <rFont val="Tahoma"/>
            <family val="2"/>
          </rPr>
          <t>Asietntes Plaeanción:</t>
        </r>
        <r>
          <rPr>
            <sz val="8"/>
            <color indexed="81"/>
            <rFont val="Tahoma"/>
            <family val="2"/>
          </rPr>
          <t xml:space="preserve">
Determinar la unidad de medida del proyecto bien sea en cantidad o porcentaje de avance, de axuerdo a su complejidad </t>
        </r>
      </text>
    </comment>
    <comment ref="L10" authorId="3">
      <text>
        <r>
          <rPr>
            <b/>
            <sz val="9"/>
            <color indexed="81"/>
            <rFont val="Tahoma"/>
            <family val="2"/>
          </rPr>
          <t xml:space="preserve">Indicador:
</t>
        </r>
        <r>
          <rPr>
            <sz val="9"/>
            <color indexed="81"/>
            <rFont val="Tahoma"/>
            <family val="2"/>
          </rPr>
          <t xml:space="preserve">Describir en esta casilla el indicador  por medi del cual se realizará el control. </t>
        </r>
        <r>
          <rPr>
            <sz val="9"/>
            <color indexed="81"/>
            <rFont val="Tahoma"/>
            <family val="2"/>
          </rPr>
          <t xml:space="preserve">
</t>
        </r>
      </text>
    </comment>
    <comment ref="M10" authorId="1">
      <text>
        <r>
          <rPr>
            <b/>
            <sz val="8"/>
            <color indexed="81"/>
            <rFont val="Tahoma"/>
            <family val="2"/>
          </rPr>
          <t>Asistente Planeación:</t>
        </r>
        <r>
          <rPr>
            <sz val="8"/>
            <color indexed="81"/>
            <rFont val="Tahoma"/>
            <family val="2"/>
          </rPr>
          <t xml:space="preserve">
Describir el procesos y/o lider reposnable de ejecutar el proyecto. </t>
        </r>
      </text>
    </comment>
    <comment ref="N10" authorId="1">
      <text>
        <r>
          <rPr>
            <b/>
            <sz val="8"/>
            <color indexed="81"/>
            <rFont val="Tahoma"/>
            <family val="2"/>
          </rPr>
          <t>Asistente PLaneación:</t>
        </r>
        <r>
          <rPr>
            <sz val="8"/>
            <color indexed="81"/>
            <rFont val="Tahoma"/>
            <family val="2"/>
          </rPr>
          <t xml:space="preserve">
Definir en esta  que areas o direciones interactuan en el  proyecto. 
Si no interactuna ningun proceso colocar NA (No Aplica)</t>
        </r>
      </text>
    </comment>
    <comment ref="O10" authorId="1">
      <text>
        <r>
          <rPr>
            <b/>
            <sz val="8"/>
            <color indexed="81"/>
            <rFont val="Tahoma"/>
            <family val="2"/>
          </rPr>
          <t>Asistente Planeación:</t>
        </r>
        <r>
          <rPr>
            <sz val="8"/>
            <color indexed="81"/>
            <rFont val="Tahoma"/>
            <family val="2"/>
          </rPr>
          <t xml:space="preserve">
Designar el valor del proyecto de acuerdo  presupuesto asignado a la dirección </t>
        </r>
      </text>
    </comment>
    <comment ref="P10" authorId="2">
      <text>
        <r>
          <rPr>
            <b/>
            <sz val="8"/>
            <color indexed="81"/>
            <rFont val="Tahoma"/>
            <family val="2"/>
          </rPr>
          <t>Asistente Planeación:</t>
        </r>
        <r>
          <rPr>
            <sz val="8"/>
            <color indexed="81"/>
            <rFont val="Tahoma"/>
            <family val="2"/>
          </rPr>
          <t xml:space="preserve">
</t>
        </r>
      </text>
    </comment>
    <comment ref="Q10" authorId="1">
      <text>
        <r>
          <rPr>
            <b/>
            <sz val="8"/>
            <color indexed="81"/>
            <rFont val="Tahoma"/>
            <family val="2"/>
          </rPr>
          <t>Asiente Planeación:</t>
        </r>
        <r>
          <rPr>
            <sz val="8"/>
            <color indexed="81"/>
            <rFont val="Tahoma"/>
            <family val="2"/>
          </rPr>
          <t xml:space="preserve">
determinar la Fecha de Inicio y de terminaciòn  del Proyecto. . </t>
        </r>
      </text>
    </comment>
    <comment ref="S10" authorId="1">
      <text>
        <r>
          <rPr>
            <b/>
            <sz val="8"/>
            <color indexed="81"/>
            <rFont val="Tahoma"/>
            <family val="2"/>
          </rPr>
          <t>Asiente Planeación</t>
        </r>
        <r>
          <rPr>
            <sz val="8"/>
            <color indexed="81"/>
            <rFont val="Tahoma"/>
            <family val="2"/>
          </rPr>
          <t xml:space="preserve">
Una vez definida las etapa y activiades del proyecto planificar su tiempo de ejecuciòn.</t>
        </r>
      </text>
    </comment>
    <comment ref="AI10" authorId="2">
      <text>
        <r>
          <rPr>
            <b/>
            <sz val="8"/>
            <color indexed="81"/>
            <rFont val="Tahoma"/>
            <family val="2"/>
          </rPr>
          <t>Asistente Planeación:</t>
        </r>
        <r>
          <rPr>
            <sz val="8"/>
            <color indexed="81"/>
            <rFont val="Tahoma"/>
            <family val="2"/>
          </rPr>
          <t xml:space="preserve">
este cuadro el dilienciado cuando se realizar los seguimiento y control del plan. 
Mide el avance del proyecto en forma porcentual</t>
        </r>
      </text>
    </comment>
    <comment ref="E12" authorId="3">
      <text>
        <r>
          <rPr>
            <b/>
            <sz val="9"/>
            <color indexed="81"/>
            <rFont val="Tahoma"/>
            <family val="2"/>
          </rPr>
          <t xml:space="preserve">Asistente de Planeación: 
</t>
        </r>
        <r>
          <rPr>
            <sz val="9"/>
            <color indexed="81"/>
            <rFont val="Tahoma"/>
            <family val="2"/>
          </rPr>
          <t xml:space="preserve">Diligenciar en esta casilla la perspectiva que pertene del proyecto
</t>
        </r>
      </text>
    </comment>
  </commentList>
</comments>
</file>

<file path=xl/comments8.xml><?xml version="1.0" encoding="utf-8"?>
<comments xmlns="http://schemas.openxmlformats.org/spreadsheetml/2006/main">
  <authors>
    <author>Victor Julian Rivera Ocampo</author>
    <author>jorge</author>
    <author>jgutierrez</author>
    <author>Jorge Gutierrez</author>
  </authors>
  <commentList>
    <comment ref="A9" authorId="0">
      <text>
        <r>
          <rPr>
            <sz val="9"/>
            <color indexed="81"/>
            <rFont val="Tahoma"/>
            <charset val="1"/>
          </rPr>
          <t xml:space="preserve">definir la perpectiva que hace referencia de acuerdo al plan estrategico vigente
</t>
        </r>
      </text>
    </comment>
    <comment ref="E10" authorId="1">
      <text>
        <r>
          <rPr>
            <b/>
            <sz val="8"/>
            <color indexed="81"/>
            <rFont val="Tahoma"/>
            <family val="2"/>
          </rPr>
          <t>Asistente PLaneación:</t>
        </r>
        <r>
          <rPr>
            <sz val="8"/>
            <color indexed="81"/>
            <rFont val="Tahoma"/>
            <family val="2"/>
          </rPr>
          <t xml:space="preserve">
Ponderar cada uno de los proyectos, programas de acuerdo a su importancia dentro del proyecto del área,  de anotar que la sumatoria debe ser del  igual al 100%</t>
        </r>
      </text>
    </comment>
    <comment ref="F10" authorId="1">
      <text>
        <r>
          <rPr>
            <b/>
            <sz val="8"/>
            <color indexed="81"/>
            <rFont val="Tahoma"/>
            <family val="2"/>
          </rPr>
          <t>Asistente Planeación:</t>
        </r>
        <r>
          <rPr>
            <sz val="8"/>
            <color indexed="81"/>
            <rFont val="Tahoma"/>
            <family val="2"/>
          </rPr>
          <t xml:space="preserve">
Describir  el proyecto a realizar de acuerdo a lo materializado en el Plan de Acción General. </t>
        </r>
      </text>
    </comment>
    <comment ref="G10" authorId="1">
      <text>
        <r>
          <rPr>
            <b/>
            <sz val="8"/>
            <color indexed="81"/>
            <rFont val="Tahoma"/>
            <family val="2"/>
          </rPr>
          <t>Asistente Planeación:</t>
        </r>
        <r>
          <rPr>
            <sz val="8"/>
            <color indexed="81"/>
            <rFont val="Tahoma"/>
            <family val="2"/>
          </rPr>
          <t xml:space="preserve">
decribir en forma clara y consisa el objetivo del proyecto a realizar</t>
        </r>
      </text>
    </comment>
    <comment ref="H10" authorId="1">
      <text>
        <r>
          <rPr>
            <b/>
            <sz val="9"/>
            <color indexed="81"/>
            <rFont val="Tahoma"/>
            <family val="2"/>
          </rPr>
          <t>Asisiente Planeación:</t>
        </r>
        <r>
          <rPr>
            <sz val="9"/>
            <color indexed="81"/>
            <rFont val="Tahoma"/>
            <family val="2"/>
          </rPr>
          <t xml:space="preserve">
Describir las etapas y actividades del proyecto. Y definir los tiempos de ejecución.</t>
        </r>
      </text>
    </comment>
    <comment ref="I10" authorId="2">
      <text>
        <r>
          <rPr>
            <b/>
            <sz val="8"/>
            <color indexed="81"/>
            <rFont val="Tahoma"/>
            <family val="2"/>
          </rPr>
          <t>Asistente de Plaenación:</t>
        </r>
        <r>
          <rPr>
            <sz val="8"/>
            <color indexed="81"/>
            <rFont val="Tahoma"/>
            <family val="2"/>
          </rPr>
          <t xml:space="preserve">
Ponderá cada una de las actividades de acuerdo a su importancia. 
La sumatoria de las actividades deben ser igual al 100%</t>
        </r>
      </text>
    </comment>
    <comment ref="J10" authorId="1">
      <text>
        <r>
          <rPr>
            <b/>
            <sz val="8"/>
            <color indexed="81"/>
            <rFont val="Tahoma"/>
            <family val="2"/>
          </rPr>
          <t>Asistente Planeación:</t>
        </r>
        <r>
          <rPr>
            <sz val="8"/>
            <color indexed="81"/>
            <rFont val="Tahoma"/>
            <family val="2"/>
          </rPr>
          <t xml:space="preserve">
Describir en esta casilla  el producto esperado del proyecto, este puede referirse a un documento , una herramienta  de trabajo, producto final.</t>
        </r>
      </text>
    </comment>
    <comment ref="K10" authorId="1">
      <text>
        <r>
          <rPr>
            <b/>
            <sz val="8"/>
            <color indexed="81"/>
            <rFont val="Tahoma"/>
            <family val="2"/>
          </rPr>
          <t>Asietntes Plaeanción:</t>
        </r>
        <r>
          <rPr>
            <sz val="8"/>
            <color indexed="81"/>
            <rFont val="Tahoma"/>
            <family val="2"/>
          </rPr>
          <t xml:space="preserve">
Determinar la unidad de medida del proyecto bien sea en cantidad o porcentaje de avance, de axuerdo a su complejidad </t>
        </r>
      </text>
    </comment>
    <comment ref="L10" authorId="3">
      <text>
        <r>
          <rPr>
            <b/>
            <sz val="9"/>
            <color indexed="81"/>
            <rFont val="Tahoma"/>
            <family val="2"/>
          </rPr>
          <t xml:space="preserve">Indicador:
</t>
        </r>
        <r>
          <rPr>
            <sz val="9"/>
            <color indexed="81"/>
            <rFont val="Tahoma"/>
            <family val="2"/>
          </rPr>
          <t xml:space="preserve">Describir en esta casilla el indicador  por medi del cual se realizará el control. </t>
        </r>
        <r>
          <rPr>
            <sz val="9"/>
            <color indexed="81"/>
            <rFont val="Tahoma"/>
            <family val="2"/>
          </rPr>
          <t xml:space="preserve">
</t>
        </r>
      </text>
    </comment>
    <comment ref="M10" authorId="1">
      <text>
        <r>
          <rPr>
            <b/>
            <sz val="8"/>
            <color indexed="81"/>
            <rFont val="Tahoma"/>
            <family val="2"/>
          </rPr>
          <t>Asistente Planeación:</t>
        </r>
        <r>
          <rPr>
            <sz val="8"/>
            <color indexed="81"/>
            <rFont val="Tahoma"/>
            <family val="2"/>
          </rPr>
          <t xml:space="preserve">
Describir el procesos y/o lider reposnable de ejecutar el proyecto. </t>
        </r>
      </text>
    </comment>
    <comment ref="N10" authorId="1">
      <text>
        <r>
          <rPr>
            <b/>
            <sz val="8"/>
            <color indexed="81"/>
            <rFont val="Tahoma"/>
            <family val="2"/>
          </rPr>
          <t>Asistente PLaneación:</t>
        </r>
        <r>
          <rPr>
            <sz val="8"/>
            <color indexed="81"/>
            <rFont val="Tahoma"/>
            <family val="2"/>
          </rPr>
          <t xml:space="preserve">
Definir en esta  que areas o direciones interactuan en el  proyecto. 
Si no interactuna ningun proceso colocar NA (No Aplica)</t>
        </r>
      </text>
    </comment>
    <comment ref="O10" authorId="1">
      <text>
        <r>
          <rPr>
            <b/>
            <sz val="8"/>
            <color indexed="81"/>
            <rFont val="Tahoma"/>
            <family val="2"/>
          </rPr>
          <t>Asistente Planeación:</t>
        </r>
        <r>
          <rPr>
            <sz val="8"/>
            <color indexed="81"/>
            <rFont val="Tahoma"/>
            <family val="2"/>
          </rPr>
          <t xml:space="preserve">
Designar el valor del proyecto de acuerdo  presupuesto asignado a la dirección </t>
        </r>
      </text>
    </comment>
    <comment ref="P10" authorId="2">
      <text>
        <r>
          <rPr>
            <b/>
            <sz val="8"/>
            <color indexed="81"/>
            <rFont val="Tahoma"/>
            <family val="2"/>
          </rPr>
          <t>Asistente Planeación:</t>
        </r>
        <r>
          <rPr>
            <sz val="8"/>
            <color indexed="81"/>
            <rFont val="Tahoma"/>
            <family val="2"/>
          </rPr>
          <t xml:space="preserve">
</t>
        </r>
      </text>
    </comment>
    <comment ref="Q10" authorId="1">
      <text>
        <r>
          <rPr>
            <b/>
            <sz val="8"/>
            <color indexed="81"/>
            <rFont val="Tahoma"/>
            <family val="2"/>
          </rPr>
          <t>Asiente Planeación:</t>
        </r>
        <r>
          <rPr>
            <sz val="8"/>
            <color indexed="81"/>
            <rFont val="Tahoma"/>
            <family val="2"/>
          </rPr>
          <t xml:space="preserve">
determinar la Fecha de Inicio y de terminaciòn  del Proyecto. . </t>
        </r>
      </text>
    </comment>
    <comment ref="S10" authorId="1">
      <text>
        <r>
          <rPr>
            <b/>
            <sz val="8"/>
            <color indexed="81"/>
            <rFont val="Tahoma"/>
            <family val="2"/>
          </rPr>
          <t>Asiente Planeación</t>
        </r>
        <r>
          <rPr>
            <sz val="8"/>
            <color indexed="81"/>
            <rFont val="Tahoma"/>
            <family val="2"/>
          </rPr>
          <t xml:space="preserve">
Una vez definida las etapa y activiades del proyecto planificar su tiempo de ejecuciòn.</t>
        </r>
      </text>
    </comment>
    <comment ref="AI10" authorId="2">
      <text>
        <r>
          <rPr>
            <b/>
            <sz val="8"/>
            <color indexed="81"/>
            <rFont val="Tahoma"/>
            <family val="2"/>
          </rPr>
          <t>Asistente Planeación:</t>
        </r>
        <r>
          <rPr>
            <sz val="8"/>
            <color indexed="81"/>
            <rFont val="Tahoma"/>
            <family val="2"/>
          </rPr>
          <t xml:space="preserve">
este cuadro el dilienciado cuando se realizar los seguimiento y control del plan. 
Mide el avance del proyecto en forma porcentual</t>
        </r>
      </text>
    </comment>
    <comment ref="E12" authorId="3">
      <text>
        <r>
          <rPr>
            <b/>
            <sz val="9"/>
            <color indexed="81"/>
            <rFont val="Tahoma"/>
            <family val="2"/>
          </rPr>
          <t xml:space="preserve">Asistente de Planeación: 
</t>
        </r>
        <r>
          <rPr>
            <sz val="9"/>
            <color indexed="81"/>
            <rFont val="Tahoma"/>
            <family val="2"/>
          </rPr>
          <t xml:space="preserve">Diligenciar en esta casilla la perspectiva que pertene del proyecto
</t>
        </r>
      </text>
    </comment>
  </commentList>
</comments>
</file>

<file path=xl/comments9.xml><?xml version="1.0" encoding="utf-8"?>
<comments xmlns="http://schemas.openxmlformats.org/spreadsheetml/2006/main">
  <authors>
    <author>Victor Julian Rivera Ocampo</author>
    <author>jorge</author>
    <author>jgutierrez</author>
    <author>Jorge Gutierrez</author>
  </authors>
  <commentList>
    <comment ref="A9" authorId="0">
      <text>
        <r>
          <rPr>
            <sz val="9"/>
            <color indexed="81"/>
            <rFont val="Tahoma"/>
            <family val="2"/>
          </rPr>
          <t xml:space="preserve">definir la perpectiva que hace referencia de acuerdo al plan estrategico vigente
</t>
        </r>
      </text>
    </comment>
    <comment ref="E10" authorId="1">
      <text>
        <r>
          <rPr>
            <b/>
            <sz val="8"/>
            <color indexed="81"/>
            <rFont val="Tahoma"/>
            <family val="2"/>
          </rPr>
          <t>Asistente PLaneación:</t>
        </r>
        <r>
          <rPr>
            <sz val="8"/>
            <color indexed="81"/>
            <rFont val="Tahoma"/>
            <family val="2"/>
          </rPr>
          <t xml:space="preserve">
Ponderar cada uno de los proyectos, programas de acuerdo a su importancia dentro del proyecto del área,  de anotar que la sumatoria debe ser del  igual al 100%</t>
        </r>
      </text>
    </comment>
    <comment ref="F10" authorId="1">
      <text>
        <r>
          <rPr>
            <b/>
            <sz val="8"/>
            <color indexed="81"/>
            <rFont val="Tahoma"/>
            <family val="2"/>
          </rPr>
          <t>Asistente Planeación:</t>
        </r>
        <r>
          <rPr>
            <sz val="8"/>
            <color indexed="81"/>
            <rFont val="Tahoma"/>
            <family val="2"/>
          </rPr>
          <t xml:space="preserve">
Describir  el proyecto a realizar de acuerdo a lo materializado en el Plan de Acción General. </t>
        </r>
      </text>
    </comment>
    <comment ref="G10" authorId="1">
      <text>
        <r>
          <rPr>
            <b/>
            <sz val="8"/>
            <color indexed="81"/>
            <rFont val="Tahoma"/>
            <family val="2"/>
          </rPr>
          <t>Asistente Planeación:</t>
        </r>
        <r>
          <rPr>
            <sz val="8"/>
            <color indexed="81"/>
            <rFont val="Tahoma"/>
            <family val="2"/>
          </rPr>
          <t xml:space="preserve">
decribir en forma clara y consisa el objetivo del proyecto a realizar</t>
        </r>
      </text>
    </comment>
    <comment ref="H10" authorId="1">
      <text>
        <r>
          <rPr>
            <b/>
            <sz val="9"/>
            <color indexed="81"/>
            <rFont val="Tahoma"/>
            <family val="2"/>
          </rPr>
          <t>Asisiente Planeación:</t>
        </r>
        <r>
          <rPr>
            <sz val="9"/>
            <color indexed="81"/>
            <rFont val="Tahoma"/>
            <family val="2"/>
          </rPr>
          <t xml:space="preserve">
Describir las etapas y actividades del proyecto. Y definir los tiempos de ejecución.</t>
        </r>
      </text>
    </comment>
    <comment ref="I10" authorId="2">
      <text>
        <r>
          <rPr>
            <b/>
            <sz val="8"/>
            <color indexed="81"/>
            <rFont val="Tahoma"/>
            <family val="2"/>
          </rPr>
          <t>Asistente de Plaenación:</t>
        </r>
        <r>
          <rPr>
            <sz val="8"/>
            <color indexed="81"/>
            <rFont val="Tahoma"/>
            <family val="2"/>
          </rPr>
          <t xml:space="preserve">
Ponderá cada una de las actividades de acuerdo a su importancia. 
La sumatoria de las actividades deben ser igual al 100%</t>
        </r>
      </text>
    </comment>
    <comment ref="J10" authorId="1">
      <text>
        <r>
          <rPr>
            <b/>
            <sz val="8"/>
            <color indexed="81"/>
            <rFont val="Tahoma"/>
            <family val="2"/>
          </rPr>
          <t>Asistente Planeación:</t>
        </r>
        <r>
          <rPr>
            <sz val="8"/>
            <color indexed="81"/>
            <rFont val="Tahoma"/>
            <family val="2"/>
          </rPr>
          <t xml:space="preserve">
Describir en esta casilla  el producto esperado del proyecto, este puede referirse a un documento , una herramienta  de trabajo, producto final.</t>
        </r>
      </text>
    </comment>
    <comment ref="K10" authorId="1">
      <text>
        <r>
          <rPr>
            <b/>
            <sz val="8"/>
            <color indexed="81"/>
            <rFont val="Tahoma"/>
            <family val="2"/>
          </rPr>
          <t>Asietntes Plaeanción:</t>
        </r>
        <r>
          <rPr>
            <sz val="8"/>
            <color indexed="81"/>
            <rFont val="Tahoma"/>
            <family val="2"/>
          </rPr>
          <t xml:space="preserve">
Determinar la unidad de medida del proyecto bien sea en cantidad o porcentaje de avance, de axuerdo a su complejidad </t>
        </r>
      </text>
    </comment>
    <comment ref="L10" authorId="3">
      <text>
        <r>
          <rPr>
            <b/>
            <sz val="9"/>
            <color indexed="81"/>
            <rFont val="Tahoma"/>
            <family val="2"/>
          </rPr>
          <t xml:space="preserve">Indicador:
</t>
        </r>
        <r>
          <rPr>
            <sz val="9"/>
            <color indexed="81"/>
            <rFont val="Tahoma"/>
            <family val="2"/>
          </rPr>
          <t xml:space="preserve">Describir en esta casilla el indicador  por medi del cual se realizará el control. </t>
        </r>
        <r>
          <rPr>
            <sz val="9"/>
            <color indexed="81"/>
            <rFont val="Tahoma"/>
            <family val="2"/>
          </rPr>
          <t xml:space="preserve">
</t>
        </r>
      </text>
    </comment>
    <comment ref="M10" authorId="1">
      <text>
        <r>
          <rPr>
            <b/>
            <sz val="8"/>
            <color indexed="81"/>
            <rFont val="Tahoma"/>
            <family val="2"/>
          </rPr>
          <t>Asistente Planeación:</t>
        </r>
        <r>
          <rPr>
            <sz val="8"/>
            <color indexed="81"/>
            <rFont val="Tahoma"/>
            <family val="2"/>
          </rPr>
          <t xml:space="preserve">
Describir el procesos y/o lider reposnable de ejecutar el proyecto. </t>
        </r>
      </text>
    </comment>
    <comment ref="N10" authorId="1">
      <text>
        <r>
          <rPr>
            <b/>
            <sz val="8"/>
            <color indexed="81"/>
            <rFont val="Tahoma"/>
            <family val="2"/>
          </rPr>
          <t>Asistente PLaneación:</t>
        </r>
        <r>
          <rPr>
            <sz val="8"/>
            <color indexed="81"/>
            <rFont val="Tahoma"/>
            <family val="2"/>
          </rPr>
          <t xml:space="preserve">
Definir en esta  que areas o direciones interactuan en el  proyecto. 
Si no interactuna ningun proceso colocar NA (No Aplica)</t>
        </r>
      </text>
    </comment>
    <comment ref="O10" authorId="1">
      <text>
        <r>
          <rPr>
            <b/>
            <sz val="8"/>
            <color indexed="81"/>
            <rFont val="Tahoma"/>
            <family val="2"/>
          </rPr>
          <t>Asistente Planeación:</t>
        </r>
        <r>
          <rPr>
            <sz val="8"/>
            <color indexed="81"/>
            <rFont val="Tahoma"/>
            <family val="2"/>
          </rPr>
          <t xml:space="preserve">
Designar el valor del proyecto de acuerdo  presupuesto asignado a la dirección </t>
        </r>
      </text>
    </comment>
    <comment ref="P10" authorId="2">
      <text>
        <r>
          <rPr>
            <b/>
            <sz val="8"/>
            <color indexed="81"/>
            <rFont val="Tahoma"/>
            <family val="2"/>
          </rPr>
          <t>Asistente Planeación:</t>
        </r>
        <r>
          <rPr>
            <sz val="8"/>
            <color indexed="81"/>
            <rFont val="Tahoma"/>
            <family val="2"/>
          </rPr>
          <t xml:space="preserve">
</t>
        </r>
      </text>
    </comment>
    <comment ref="Q10" authorId="1">
      <text>
        <r>
          <rPr>
            <b/>
            <sz val="8"/>
            <color indexed="81"/>
            <rFont val="Tahoma"/>
            <family val="2"/>
          </rPr>
          <t>Asiente Planeación:</t>
        </r>
        <r>
          <rPr>
            <sz val="8"/>
            <color indexed="81"/>
            <rFont val="Tahoma"/>
            <family val="2"/>
          </rPr>
          <t xml:space="preserve">
determinar la Fecha de Inicio y de terminaciòn  del Proyecto. . </t>
        </r>
      </text>
    </comment>
    <comment ref="S10" authorId="1">
      <text>
        <r>
          <rPr>
            <b/>
            <sz val="8"/>
            <color indexed="81"/>
            <rFont val="Tahoma"/>
            <family val="2"/>
          </rPr>
          <t>Asiente Planeación</t>
        </r>
        <r>
          <rPr>
            <sz val="8"/>
            <color indexed="81"/>
            <rFont val="Tahoma"/>
            <family val="2"/>
          </rPr>
          <t xml:space="preserve">
Una vez definida las etapa y activiades del proyecto planificar su tiempo de ejecuciòn.</t>
        </r>
      </text>
    </comment>
    <comment ref="AI10" authorId="2">
      <text>
        <r>
          <rPr>
            <b/>
            <sz val="8"/>
            <color indexed="81"/>
            <rFont val="Tahoma"/>
            <family val="2"/>
          </rPr>
          <t>Asistente Planeación:</t>
        </r>
        <r>
          <rPr>
            <sz val="8"/>
            <color indexed="81"/>
            <rFont val="Tahoma"/>
            <family val="2"/>
          </rPr>
          <t xml:space="preserve">
este cuadro el dilienciado cuando se realizar los seguimiento y control del plan. 
Mide el avance del proyecto en forma porcentual</t>
        </r>
      </text>
    </comment>
    <comment ref="E12" authorId="3">
      <text>
        <r>
          <rPr>
            <b/>
            <sz val="9"/>
            <color indexed="81"/>
            <rFont val="Tahoma"/>
            <family val="2"/>
          </rPr>
          <t xml:space="preserve">Asistente de Planeación: 
</t>
        </r>
        <r>
          <rPr>
            <sz val="9"/>
            <color indexed="81"/>
            <rFont val="Tahoma"/>
            <family val="2"/>
          </rPr>
          <t xml:space="preserve">Diligenciar en esta casilla la perspectiva que pertene del proyecto
</t>
        </r>
      </text>
    </comment>
  </commentList>
</comments>
</file>

<file path=xl/sharedStrings.xml><?xml version="1.0" encoding="utf-8"?>
<sst xmlns="http://schemas.openxmlformats.org/spreadsheetml/2006/main" count="1650" uniqueCount="743">
  <si>
    <t>DIRECCIÓN:</t>
  </si>
  <si>
    <t>PERSPECTIVA</t>
  </si>
  <si>
    <t>EJECUCIÓN</t>
  </si>
  <si>
    <t xml:space="preserve">SEGUIMIENTO </t>
  </si>
  <si>
    <t>PONDERACIÒN  CADA PROYECTO</t>
  </si>
  <si>
    <t>PROYECTO PARA MATERIALIZAR EL PLAN DE ACCIÓN</t>
  </si>
  <si>
    <t>OBJETIVOS ESPECÍFICOS DEL PLAN O PROYECTO</t>
  </si>
  <si>
    <t>DESCRIBIR LAS ACTIVIDADES A REALIZAR</t>
  </si>
  <si>
    <t>% Pond.</t>
  </si>
  <si>
    <t xml:space="preserve">PRODUCTOS  ESPERADOS </t>
  </si>
  <si>
    <t xml:space="preserve">METAS 
</t>
  </si>
  <si>
    <t>FORMULACIÓN DEL INDICADOR</t>
  </si>
  <si>
    <t>LÍDER RESPONSABLE</t>
  </si>
  <si>
    <t xml:space="preserve"> PROCESOS QUE INTERACTÚAN</t>
  </si>
  <si>
    <t>PRESUPUESTO
ASIGNADO ($)</t>
  </si>
  <si>
    <t>PRESUPUESTO EJECUTADO ($)</t>
  </si>
  <si>
    <t>TIEMPO DE EJECUCIÓN</t>
  </si>
  <si>
    <t>CRONOGRAMA PLANEACIÓN PROYECTO
(PARA COMPAÑÍA)</t>
  </si>
  <si>
    <t>% AVANCE</t>
  </si>
  <si>
    <t>SEGUIMIENTO 1° TRIMESTRE (ENE-MARZ)</t>
  </si>
  <si>
    <t xml:space="preserve">SEGUIMIENTO 2° TRIMESTRE (ABR-JUN) </t>
  </si>
  <si>
    <t xml:space="preserve">SEGUIMIENTO 3° TRIMESTRE (JUL-SEP) </t>
  </si>
  <si>
    <t xml:space="preserve">SEGUIMIENTO 4° TRIMESTRE (OCT-DIC) </t>
  </si>
  <si>
    <t>% ACUM</t>
  </si>
  <si>
    <t>%</t>
  </si>
  <si>
    <t>INICIO</t>
  </si>
  <si>
    <t>FINAL</t>
  </si>
  <si>
    <t>EJECUTADO
1° trimestre</t>
  </si>
  <si>
    <t>EJECUTADO
2° trimestre</t>
  </si>
  <si>
    <t>EJECUTADO
3° trimestre</t>
  </si>
  <si>
    <t>EJECUTADO
4° trimestre</t>
  </si>
  <si>
    <t>Ejecución 2° trimestre (Abr-Jun)</t>
  </si>
  <si>
    <t>Ejecución 3° trimestre (Jul-Sept)</t>
  </si>
  <si>
    <t>Ejecución 4° trimestre (oct-Dic)</t>
  </si>
  <si>
    <t>Total</t>
  </si>
  <si>
    <t>GG100-FT-DES-03</t>
  </si>
  <si>
    <t>Versión 04</t>
  </si>
  <si>
    <t>XXXXXX</t>
  </si>
  <si>
    <t>TEMA ESTRATÉGICO</t>
  </si>
  <si>
    <t>OBJETIVO</t>
  </si>
  <si>
    <t>INICIATIVA ESTRATÉGICA</t>
  </si>
  <si>
    <t>FORMULACIÓN PLAN DE ACCIÓN OPERATIVO- AÑO 2023</t>
  </si>
  <si>
    <t>PLAN ESTRATÉGICO 2022-2025</t>
  </si>
  <si>
    <t xml:space="preserve"> VIGENCIA 2023</t>
  </si>
  <si>
    <t>Actualizar los riesgos asociados al proceso</t>
  </si>
  <si>
    <t>Actualizar los formatos del proceso</t>
  </si>
  <si>
    <t>Evaluar los indicadores del proceso</t>
  </si>
  <si>
    <t># de riesgos valorados con su respectivo seguimiento</t>
  </si>
  <si>
    <t>enero</t>
  </si>
  <si>
    <t>diciembre</t>
  </si>
  <si>
    <t xml:space="preserve">enero </t>
  </si>
  <si>
    <t>Plan Anual de Auditorías</t>
  </si>
  <si>
    <t>Apoyar y asesorar a la entidad en minimizar los riegos y garantizar el cumplimiento de los requisitos definidos en las normas y los planes establecidos.</t>
  </si>
  <si>
    <t>1. Formular Plan Anual de Auditorías basado en riesgos</t>
  </si>
  <si>
    <t>2. Aprobación del Plan Anual de Auditorías</t>
  </si>
  <si>
    <t>3. Ejecutar Plan Anual de Auditorías</t>
  </si>
  <si>
    <t>Dar cumplimiento a los requerimientos de ley frente a los informes que se deben presentar</t>
  </si>
  <si>
    <t>Campañas para el fortalecimiento de la cultura del control</t>
  </si>
  <si>
    <t>Jornadas y actividades de sensibilización frente a los temas de control interno</t>
  </si>
  <si>
    <t>Elaboración y presentación de informes de ley y de otros trabajos</t>
  </si>
  <si>
    <t>TOTAL PLAN DE ACCIÓN</t>
  </si>
  <si>
    <t>Plan anual de auditorías formulado</t>
  </si>
  <si>
    <t>Plan anual de auditorías aprobado</t>
  </si>
  <si>
    <t>Auditorías ejecutadas</t>
  </si>
  <si>
    <t>Informe Semestral de Evaluación del Sistema de Control Interno</t>
  </si>
  <si>
    <t>Informe de Austeridad en el Gasto</t>
  </si>
  <si>
    <t>Informe sobre las PQRSD</t>
  </si>
  <si>
    <t>Informe Control Interno Contable</t>
  </si>
  <si>
    <t>Informe SIGEP</t>
  </si>
  <si>
    <t>Registro de Informe de Software Legal - derechos de Autor</t>
  </si>
  <si>
    <t>Informe de seguimiento a las funciones del Comité Conciliación - verificación de acciones de repetición</t>
  </si>
  <si>
    <t>Informe Avance a los Planes de mejoramiento para los entes de control</t>
  </si>
  <si>
    <t>Funcionarios de Metroplús sensibilizados</t>
  </si>
  <si>
    <t>Acompañamiento y seguimiento a la Rendición de la Cuenta a la Contraloría General de Medellín (2022)</t>
  </si>
  <si>
    <t>Informes de Ley y otros trabajos</t>
  </si>
  <si>
    <t>Enfoque hacia la prevención</t>
  </si>
  <si>
    <t>febrero</t>
  </si>
  <si>
    <t>Informe de Seguimiento al Plan Anticorrupción y de Atención al Ciudadano</t>
  </si>
  <si>
    <t>Carlos Arturo Betancur Castaño</t>
  </si>
  <si>
    <t>Informe de seguimiento al mapa de riesgos de corrupción</t>
  </si>
  <si>
    <t>Diligenciamiento del FURAG (Formulario Único de Reporte de Avances de la Gestión)</t>
  </si>
  <si>
    <t>marzo</t>
  </si>
  <si>
    <t>junio</t>
  </si>
  <si>
    <t>Total informes de ley</t>
  </si>
  <si>
    <t>número de auditorías ejecutadas/número de auditorías programadas</t>
  </si>
  <si>
    <t>número de informes ejecutados/número de informes programad0s</t>
  </si>
  <si>
    <t>jornadas de sensibilización ejecuradas/jornadas de sensibilización programadas</t>
  </si>
  <si>
    <t>Formulario del FURAG diligenciado</t>
  </si>
  <si>
    <t>número de informes de seguimiento ejecutados/número de informes de seguimiento programad0s</t>
  </si>
  <si>
    <t xml:space="preserve">rendición de cuentas ejecutada </t>
  </si>
  <si>
    <t>Todos los procesos</t>
  </si>
  <si>
    <t>Seguimiento, valoración y control de los riesgos asociados al proceso durante la vigencia 2023</t>
  </si>
  <si>
    <t>Socializar los riesgos identificados con los grupos de trabajo</t>
  </si>
  <si>
    <t>Realizar seguimiento según lo establece la política de riesgos de la entidad</t>
  </si>
  <si>
    <t>Realizar los ajustes necesarios para la mitigación de los riesgos de los procesos</t>
  </si>
  <si>
    <t>Generar los informes requeridos para la administración de riesgos del proceso</t>
  </si>
  <si>
    <r>
      <t>Procedimiento de riegos de procesos actualizados y medibles de acuerdo a la politica de gestió</t>
    </r>
    <r>
      <rPr>
        <sz val="12"/>
        <rFont val="Arial"/>
        <family val="2"/>
      </rPr>
      <t>n del riesgo</t>
    </r>
  </si>
  <si>
    <r>
      <t xml:space="preserve"> % cumplimiento de la</t>
    </r>
    <r>
      <rPr>
        <sz val="12"/>
        <color rgb="FFFF0000"/>
        <rFont val="Arial"/>
        <family val="2"/>
      </rPr>
      <t xml:space="preserve"> </t>
    </r>
    <r>
      <rPr>
        <sz val="12"/>
        <rFont val="Arial"/>
        <family val="2"/>
      </rPr>
      <t>política y # riesgos actualizado</t>
    </r>
  </si>
  <si>
    <r>
      <t>Equipo de planeació</t>
    </r>
    <r>
      <rPr>
        <sz val="12"/>
        <rFont val="Arial"/>
        <family val="2"/>
      </rPr>
      <t>n de la entidad</t>
    </r>
  </si>
  <si>
    <t>Verificar y actualizar los procesos, procedimientos y demás documentos dentro de SIG</t>
  </si>
  <si>
    <t>Actualizar los procedimientos e instructivos</t>
  </si>
  <si>
    <t>Procedimiento actualizado con documentación útil para la entidad</t>
  </si>
  <si>
    <t>% de actualización del proceso # de documentos actualizados</t>
  </si>
  <si>
    <r>
      <t>% de actualizació</t>
    </r>
    <r>
      <rPr>
        <sz val="12"/>
        <color indexed="8"/>
        <rFont val="Arial"/>
        <family val="2"/>
      </rPr>
      <t>n del proceso con ·# de documentos actualizados</t>
    </r>
  </si>
  <si>
    <t>Equipo de planeación de la entidad</t>
  </si>
  <si>
    <t>Crear nuevos indicadores  de medición del proceso</t>
  </si>
  <si>
    <t>Actualizar la caracterización del proceso</t>
  </si>
  <si>
    <t>EXCELENCIA ORGANIZACIONAL</t>
  </si>
  <si>
    <t>Incrementar la eficiencia de los procesos.</t>
  </si>
  <si>
    <t>Plan general de auditorias Seguimiento a planes de mejoramiento.</t>
  </si>
  <si>
    <t>GESTIÓN ORGANIZACIONAL</t>
  </si>
  <si>
    <t>SELLO CORPORATIVO</t>
  </si>
  <si>
    <t xml:space="preserve">Estructuración del actuar corporativo con la implementación de los nuevos Estatutos y del Código de Buen
</t>
  </si>
  <si>
    <t>Actualización del mapa de riesgos.</t>
  </si>
  <si>
    <t>Modernización de gestión Documental</t>
  </si>
  <si>
    <t>Equipo de planeacion de la entidad</t>
  </si>
  <si>
    <t>Verificar y actualizar los procesos, procedimientos y demas documentos dentro de SIG</t>
  </si>
  <si>
    <t>% de actualizacion del proceso con ·# de documentos actualizados</t>
  </si>
  <si>
    <t>Proyecto 12 sur</t>
  </si>
  <si>
    <t xml:space="preserve">Ejecución obra Tramo 12 sur </t>
  </si>
  <si>
    <t xml:space="preserve">Supervisar el contrato de interventoría No.28 de 2021  </t>
  </si>
  <si>
    <t>Obra ejecutada 
Acta
 de entrega al municipio</t>
  </si>
  <si>
    <t xml:space="preserve">Hacer seguimiento a la obra con el fin de terminarla en el plazo contractual </t>
  </si>
  <si>
    <t>Avance programado y ejecutado
Actas de recibo suscritas</t>
  </si>
  <si>
    <t>Director Infraestructura</t>
  </si>
  <si>
    <t>Gerencia General
Dirección Jurídica
Dirección Financiera
Secretaría General</t>
  </si>
  <si>
    <t xml:space="preserve">Realizar el seguimiento al contrato de obra No.66 de 2020 </t>
  </si>
  <si>
    <t>Recibo del contrato de obra</t>
  </si>
  <si>
    <t>Recibo del contrato de interventoría</t>
  </si>
  <si>
    <t>Paraderos de la 80</t>
  </si>
  <si>
    <t>Cierre y liquidación de los contratos asociados</t>
  </si>
  <si>
    <t>Liquidación del contrato de obra No.125 de 2019</t>
  </si>
  <si>
    <t>Actas de liquidación de los contratos / acta
 de entrega al municipio</t>
  </si>
  <si>
    <t>*Actas de recibo del contrato interadministrativo sucritas
*Actas de Liquidación suscritas</t>
  </si>
  <si>
    <t>Actas suscritas</t>
  </si>
  <si>
    <t>Liquidación del contrato de intreventoría No.126 de 2019</t>
  </si>
  <si>
    <t>Liquidación del convenio interadministrativo de Medellín No.82004 de 2019</t>
  </si>
  <si>
    <t>Seguimiento - Entrega  UDEM</t>
  </si>
  <si>
    <t>Liquidación y entrega de la infraestructura al municipio y al metro de Medellín.</t>
  </si>
  <si>
    <t>Subsanar los pendientes del acta de recibo parcial.</t>
  </si>
  <si>
    <t>Acta de liquidación de los  contratos 
Acta
 de entrega al Metro y Municipio de Medellin</t>
  </si>
  <si>
    <t xml:space="preserve">Conseguir que la interventoría revise y haga la liquidación del contrato de obra. 
Liquidación de los contratos por parte de la Entidad  
Entregar al Metro y Municipio de Medellín </t>
  </si>
  <si>
    <t xml:space="preserve">Liquidación contratos de obra No.70 de 2017 . </t>
  </si>
  <si>
    <t>Liquidación contratos de interventoría  No.73 de 2017</t>
  </si>
  <si>
    <t>Liquidación contrato interadministrativo buses</t>
  </si>
  <si>
    <t>Estación San Pedro</t>
  </si>
  <si>
    <t>Tramites y adecuaciones a la estación según pacto de cumplimiento</t>
  </si>
  <si>
    <t>Realizar informe avance del pacto de cumplimiento</t>
  </si>
  <si>
    <t>Actas de recibo y liquidación contratos
Respuesta del Juez , sobre actividades a realizar en la Infraestructura , para cumplir el pacto.</t>
  </si>
  <si>
    <t xml:space="preserve">Definir que actividades realizar </t>
  </si>
  <si>
    <t>Definición de respuesta Juez</t>
  </si>
  <si>
    <t>Definir con las demas Entidades que hacer para cumplir el Pacto de cumplimiento</t>
  </si>
  <si>
    <t>Realizar reuniones con entes involucrados con el pacto de  cumplimiento.</t>
  </si>
  <si>
    <t>Hacer seguimiento al pronunciamiento del juez</t>
  </si>
  <si>
    <t>Liquidación No.79 de 2018</t>
  </si>
  <si>
    <t>Liquidación No.48 de 2019</t>
  </si>
  <si>
    <t>Tramo 2A</t>
  </si>
  <si>
    <t>Liquidación del contrato de obra No.134 de 2019</t>
  </si>
  <si>
    <t>Acta de liquidación de los  contratos</t>
  </si>
  <si>
    <t>*Actas de Terminación y Recibo sucritas
*Acta de Liquidación suscrita</t>
  </si>
  <si>
    <t>Liquidación del contrato de interventoría No.135 de 2019</t>
  </si>
  <si>
    <t>Liquidación contrato arqueología No.90 de 2019</t>
  </si>
  <si>
    <t>Liquidación del convenio interadministrativo de Envigado</t>
  </si>
  <si>
    <t>Tramo 2B</t>
  </si>
  <si>
    <t>Acta de liquidación de los  contratos 
Acta
 Municipio de Envigado</t>
  </si>
  <si>
    <t>Entrega al municipio de Envigado</t>
  </si>
  <si>
    <t>CULMINACION TRAMO 2B</t>
  </si>
  <si>
    <t>Ejecución obras</t>
  </si>
  <si>
    <t xml:space="preserve">Supervisar el contrato de interventoría No.67 de 2022  </t>
  </si>
  <si>
    <t>Obra ejecutada
Actas de recibo de los contratos 
Acta de entrega Municipio de Envigado</t>
  </si>
  <si>
    <t xml:space="preserve">
Avance programado y ejecutado
Actas de recibo suscritas</t>
  </si>
  <si>
    <t>Realizar el seguimiento al contrato de obra No.66 de 2022</t>
  </si>
  <si>
    <t>TRAMO 2C</t>
  </si>
  <si>
    <t>Adelantar el proceso de contratación de las obras</t>
  </si>
  <si>
    <t xml:space="preserve">Contratar obra e interventoría 
Hacer seguimiento a la obra con el fin de terminarla en el plazo contractual </t>
  </si>
  <si>
    <t>Adelantar el proceso de contratación de la interventoría</t>
  </si>
  <si>
    <t>Arqueología tramo 2C Envigado</t>
  </si>
  <si>
    <t>Obtención del registro del proyecto ante el ICANH</t>
  </si>
  <si>
    <t>Realizar el seguimiento al contrato de obra No.72 de 2022</t>
  </si>
  <si>
    <t>Tramitar el registro para la implementación del programa de arqueología preventiva del Tramo 2C.</t>
  </si>
  <si>
    <t>Obtencion del registro a nombre de Metrplús S.A</t>
  </si>
  <si>
    <t>Entrega del registro del proyecto</t>
  </si>
  <si>
    <t>Obtener registro ante el ICANH</t>
  </si>
  <si>
    <t>Recibo y liquidación del contrato</t>
  </si>
  <si>
    <t xml:space="preserve"> TRAMO 4A F1B - ITAGUI</t>
  </si>
  <si>
    <t xml:space="preserve"> Ejecución obras</t>
  </si>
  <si>
    <t xml:space="preserve">Supervisar el contrato de interventoría No.45 de 2021  </t>
  </si>
  <si>
    <t xml:space="preserve">Obra ejecutada
Actas de terminación de los contratos </t>
  </si>
  <si>
    <t>Hacer seguimiento a la obra con el fin de Terminarla  y ponerla en funcionamiento.</t>
  </si>
  <si>
    <t>Realizar el seguimiento al contrato de obra No.44 de 2021</t>
  </si>
  <si>
    <t>Realizar recorridos de obra para verificar el avance de obra</t>
  </si>
  <si>
    <t xml:space="preserve">Participar en los diferentes comités técnicos del proyecto.	</t>
  </si>
  <si>
    <t>Revisar informes técnicos presentados por la interventoría del contratos y realizar observaciones del mismos.</t>
  </si>
  <si>
    <t>APARTADÓ</t>
  </si>
  <si>
    <t>Realizar el seguimiento al contrato de obra No.46 de 2020</t>
  </si>
  <si>
    <t>Obra ejecutada
Actas de recibo de los contratos 
Acta de entrega Municipio de Apartadó</t>
  </si>
  <si>
    <r>
      <t xml:space="preserve">
</t>
    </r>
    <r>
      <rPr>
        <sz val="11"/>
        <color rgb="FF000000"/>
        <rFont val="Arial"/>
        <family val="2"/>
      </rPr>
      <t xml:space="preserve">
Avance programado y ejecutado
Actas de recibo suscritas</t>
    </r>
  </si>
  <si>
    <t>Entrega al municipio de Apartadó</t>
  </si>
  <si>
    <t>Liquidación contrato de obra</t>
  </si>
  <si>
    <t>Liquidación Contrato Interadministrativo No.349 de 2020</t>
  </si>
  <si>
    <t>DIRECCIÓN INFRAESTRUCTURA</t>
  </si>
  <si>
    <t>INNOVACIÓN, DESARROLLO Y TRANSFORMACIÓ NTECNOLÓGICA</t>
  </si>
  <si>
    <t>Potencializar infraestructura de los sistemas de transporte en los que intervenimos.</t>
  </si>
  <si>
    <t>Gestión de activos aplicada a infraestructura.</t>
  </si>
  <si>
    <t>Fortalecer la
gestión de proyectos.</t>
  </si>
  <si>
    <t>Modelo de gestión integral de proyectos</t>
  </si>
  <si>
    <t>Realizar los ajustes necesario para la mitigacion de los riesgos del procesos</t>
  </si>
  <si>
    <t>Generar los informes requeridos para la administración de riesgos del procesos</t>
  </si>
  <si>
    <t xml:space="preserve"> % cumplimiento de la política y  # riesgos actualizado</t>
  </si>
  <si>
    <t>Procedimiento de riegos de procesos actualizados y medibles de acuerdo a la politica de gestión del riesgo</t>
  </si>
  <si>
    <t>100% de actualizacion del proceso # de documentos actualizados</t>
  </si>
  <si>
    <t>CLIENTES Y MERCADO</t>
  </si>
  <si>
    <t>CRECIMIENTO Y CONSOLIDACIÓN</t>
  </si>
  <si>
    <t>Contribuir con más usuarios al sistema de transporte en los que intervenimos.</t>
  </si>
  <si>
    <t>Plan rector (expansión y crecimiento) del sistema.</t>
  </si>
  <si>
    <t>Finalización Corredores
CONPES</t>
  </si>
  <si>
    <t>Cumplir con la ejecucion de los proyectos integrales con recursos Conpes y no conpes (de los Municipios)</t>
  </si>
  <si>
    <t>Gestiones con el Municipio de Medellin para finalizar el alcance conpes</t>
  </si>
  <si>
    <t>Compromisos presupuestales para finalizacion del proyecto</t>
  </si>
  <si>
    <t>Recursos gestionados/compromisos presupuestales</t>
  </si>
  <si>
    <t>Gerencia,Direccion de Transporte e Infraestructura</t>
  </si>
  <si>
    <t>Enero</t>
  </si>
  <si>
    <t>Diciembre</t>
  </si>
  <si>
    <t>Gestiones con el Municipio de Envigado para finalizar el alcance conpes</t>
  </si>
  <si>
    <t>Gestiones con el Municipio de Itagui para finalizar el alcance conpes</t>
  </si>
  <si>
    <t>N/A</t>
  </si>
  <si>
    <t>Fortalecer la gestión de proyectos.</t>
  </si>
  <si>
    <t>Modelo de operación temprana.</t>
  </si>
  <si>
    <t>Plan de articulación de la
operación Metro-Metroplús,
Líneas 1 y 2, Cuencas 3 y 6</t>
  </si>
  <si>
    <t>Retomar la operación del sistema en el Municipio de Medellin</t>
  </si>
  <si>
    <t>Revision de informacion de la articulacion propuesta en el año 2018</t>
  </si>
  <si>
    <t>Diagnostico de la viabilidad de la operación del sistema</t>
  </si>
  <si>
    <t>Diagnostico realizado</t>
  </si>
  <si>
    <t>Direccion de Transporte</t>
  </si>
  <si>
    <t>Dirección de Infraestructura
Dirección Juridica</t>
  </si>
  <si>
    <t>Reuniones Metro-secretaria de Movilidad y AMVA</t>
  </si>
  <si>
    <t>Actas de Reuniones</t>
  </si>
  <si>
    <t>Reuniones programas/reuniones realizadas</t>
  </si>
  <si>
    <t>Gerencia y Direccion de Transporte</t>
  </si>
  <si>
    <t>Plan de operación blanda
Envigado, Itagüí, Medellín</t>
  </si>
  <si>
    <t>Implementar mesas de trabajo para definir roles y el modelo de negocio para la Operación de la Infraestructura y equipamientos de la Pretroncal del Sur</t>
  </si>
  <si>
    <t>Continuar con las reuniones con AMVA y Municipios para avanzar en los compromisos de cara a la operación del sistema en el sur.</t>
  </si>
  <si>
    <t>Documentos o actas de reuniones y decisiones tomadas</t>
  </si>
  <si>
    <t>Corredores priorizados
Guayabal y Poblado</t>
  </si>
  <si>
    <t>Elaborar documentos de análisis para la implementación de nuevos corredores y equipamientos del Sistema Metroplús. Incluye el análisis de aspectos técnicos, normativos  y financieros relacionados con la implementación del corredor analizado.</t>
  </si>
  <si>
    <t xml:space="preserve">Gestión de recursos para la realización de  los estudios en nivel de factibilidad y diseños de detalle del corredor de la Avenida El Poblado. </t>
  </si>
  <si>
    <t>Documentos técnicos de los corredores evaluados</t>
  </si>
  <si>
    <t>Corredor diseñado/ Corredor proyecto</t>
  </si>
  <si>
    <t>Gestión de recursos para la realización  diseños de detalle del corredor de la Avenida Guayabal</t>
  </si>
  <si>
    <t>Formulación de nuevos proyectos asocidos a infraestructura vial tipo carretera</t>
  </si>
  <si>
    <t>Acompañar a la Gerencia, a través del relacionamien to estratégico con los diferentes actores de la movilidad, de los sectores público y privados, en la formulación de proyectos diferentes al plan de expansión del Sistema Metroplús, relacionados con infraestructura vial terrestre.</t>
  </si>
  <si>
    <t>Relacionamiento estratégico</t>
  </si>
  <si>
    <t>Actas de reuniones</t>
  </si>
  <si>
    <t>Secretaría General y Dirección Jurídica</t>
  </si>
  <si>
    <t>Evaluación de prefactibilidad</t>
  </si>
  <si>
    <t>Informes</t>
  </si>
  <si>
    <t>Todas las dependencias</t>
  </si>
  <si>
    <t>Construcción de alcances y presupuestos generales</t>
  </si>
  <si>
    <t>Tablas de presupuesto y alcances técnicos</t>
  </si>
  <si>
    <t>Presentación de propuestas</t>
  </si>
  <si>
    <t>Informe de propuesta técnica, legal y financiera del proyecto</t>
  </si>
  <si>
    <t>Firma de contratos, pactos, convenios o acuerdos</t>
  </si>
  <si>
    <t>Plan de expansión Sistema
(Corredores y
Equipamientos)</t>
  </si>
  <si>
    <t>Evaluar y estudiar posibles troncales para la expasión y crecimiento del sistema así como los posibles sitios de CLT y corredores</t>
  </si>
  <si>
    <t>Analisis de Potenciales alternativas de corredores y CLTs para expansión del sistema de Metroplús</t>
  </si>
  <si>
    <t>Presentaciones
Mapas
Material gráfico
Documento de formulacion</t>
  </si>
  <si>
    <t>Dirección de Infraestructura
Comunicaciones</t>
  </si>
  <si>
    <t>Modelo de integración con
movilidad humana</t>
  </si>
  <si>
    <t>Estudiar nuevos proyectos de movilidad humana</t>
  </si>
  <si>
    <t>Evaluación posibles proyectos movilidad humana</t>
  </si>
  <si>
    <t xml:space="preserve">Proyecto de redes camineras </t>
  </si>
  <si>
    <t>corredores ejecutados / corredores proyectados</t>
  </si>
  <si>
    <t xml:space="preserve">Gestion de recursos </t>
  </si>
  <si>
    <t>Modelo financiero que optimice costos
en la operación.</t>
  </si>
  <si>
    <t>Modelo financiero que
optimice costos
en la operación</t>
  </si>
  <si>
    <t>Recopilacion y analisis de la estructura de costos de la operación del sistema en el municipio de medellin</t>
  </si>
  <si>
    <t>Buscar asesoria en el componente financiero de la operación de otros sistemas de transporte similares</t>
  </si>
  <si>
    <t>Informe del Asesor</t>
  </si>
  <si>
    <t>Recopilacion de informacion</t>
  </si>
  <si>
    <t>Informacion recopilada</t>
  </si>
  <si>
    <t>Generacion de estructura del modelo</t>
  </si>
  <si>
    <t>Modelo estructura</t>
  </si>
  <si>
    <t>Servicios de consultorías y
asesorías (Infraestructura,
equipamientos, operación,
movilidad eléctrica, gestión
predial, etc)</t>
  </si>
  <si>
    <t>Ofrecer servicios de consultoria y asesorias de acuerdo a la experiencia de Metroplus S.A en diferentes proyectos de Movilidad</t>
  </si>
  <si>
    <t>Construccion de mapa de clientes estrategicos</t>
  </si>
  <si>
    <t>Mapa de Clientes</t>
  </si>
  <si>
    <t>Gerencia, Direccion de Transporte, comunicaciones y gestion social y mercadeo</t>
  </si>
  <si>
    <t>Enlace con clientes estrategicos</t>
  </si>
  <si>
    <t>Registros de contactos con clientes estrategicos</t>
  </si>
  <si>
    <t>INNOVACIÓN, DESARROLLO Y TRANSFORMACIÓN TECNOLÓGICA</t>
  </si>
  <si>
    <t>Estructurar Modelo BIM.</t>
  </si>
  <si>
    <t>Implementación
metodología BIM (Banco
de proyectos)</t>
  </si>
  <si>
    <t>Establecer los procesos y procedimientos necesarios para la organización de la estructura de proyectos de la entidad mediante la implementacion de la metodologia BIM</t>
  </si>
  <si>
    <t>Contratacion asesoria para la implementacion BIM</t>
  </si>
  <si>
    <t>Infromes Asesoria</t>
  </si>
  <si>
    <t>Capacitaciones para la eventual implementacion de la metodologia BIM en la entidad</t>
  </si>
  <si>
    <t>Registro de la capacitacion</t>
  </si>
  <si>
    <t>Organización de documentacion del Banco de Proyectos</t>
  </si>
  <si>
    <t>Documentacion de informacion de los proyectos de la entidad</t>
  </si>
  <si>
    <t xml:space="preserve">Diseños del CLT - Tercera Fase </t>
  </si>
  <si>
    <t>Diseños de un centro logistico de transporte en predio del Aeropuerto Olaya Herrera en una Tercera fase</t>
  </si>
  <si>
    <t>Gestión reactivación Contrato Interadministrativo</t>
  </si>
  <si>
    <t>Suscripción de modificación contractual</t>
  </si>
  <si>
    <t>Modificación contractual firmada</t>
  </si>
  <si>
    <t>Direccion de transporte</t>
  </si>
  <si>
    <t>Reactivación contratos diseños e interventoría</t>
  </si>
  <si>
    <t>Suscripción de modificaciones contractuales</t>
  </si>
  <si>
    <t>Modificaciones contractuales firmadas</t>
  </si>
  <si>
    <t>Ejecución diseños</t>
  </si>
  <si>
    <t>Diseños del CLT en fase 3</t>
  </si>
  <si>
    <t>Diseños finalizados</t>
  </si>
  <si>
    <t>Acompañamiento técnico de obra Medellin; Envigado e Itagui</t>
  </si>
  <si>
    <t>Consiste en las actividades de apoyo realizadas por los ingenieros de la dirección de Transporte durante la etapa de obra y precontractual de los diferentes tramos en los componentes de movilidad y técnicos de la implementación de los diseños.</t>
  </si>
  <si>
    <t>Acompañamiento en implementación de los componentes de operatividad, accesibilidad y movilidad (PMT, señalización, semaforización y diseño vial)</t>
  </si>
  <si>
    <t>Asistencia a reuniones
Informes de acompañamiento técnico</t>
  </si>
  <si>
    <t>Acompañamiento ejecutado / Acompañamiento requerido</t>
  </si>
  <si>
    <t>Reporte de la operación de las líneas 1 y 2 del sistema Metroplús. Control integral de
variables de desempeño
del servicio</t>
  </si>
  <si>
    <t>Consiste en el análisis de la información suministrada por el Metro de Medellín y la interventoría a la operación en lo relacionado con la operación del sistema Metroplús en la Troncal UdeM-Aranjuez</t>
  </si>
  <si>
    <t>Recopilación y reporte de Indicadores del SISETU</t>
  </si>
  <si>
    <t xml:space="preserve">  Informe de indicadores del SISETU
 </t>
  </si>
  <si>
    <t>Reportes entegrado / Reporte solicitado</t>
  </si>
  <si>
    <t>Reportes a la Superintendencia de Puertos y Transporte y Ministerio de Transporte con información suministrada por el Metro</t>
  </si>
  <si>
    <t>Reporte mensuales a las Superintendia de Puertos y Transprte en la plata forma CONNECTA</t>
  </si>
  <si>
    <t xml:space="preserve">Mesas Interinstitucionales </t>
  </si>
  <si>
    <t>Participación en mesas de trabajo en temas relacionados con accesibilidad, Planes de Desarrollo, planes de ordenamiento, mesa de la bicicleta, instrumentos de gestión, Unidad de Gestión de Movilidad Sostenible,etc.</t>
  </si>
  <si>
    <t>Asistencia a las mesas y atención de requerimientos</t>
  </si>
  <si>
    <t>Actas de reunión e informes de seguimiento.</t>
  </si>
  <si>
    <t>Mesas asistida / Mesas Convocadas</t>
  </si>
  <si>
    <t>Dirección Transporte</t>
  </si>
  <si>
    <t>Apoyo en el proceso de Gestión Predial</t>
  </si>
  <si>
    <t>Apoyo en los acercamientos y gestiones con diferentes entidades que permitan viabilizar la disponibilidad de fajas o aportes en obra para la continuidad del sistema en los diferentes tramos del Sistema Metroplús</t>
  </si>
  <si>
    <t>Apoyo en las gestiones predial de la entidad</t>
  </si>
  <si>
    <t>Informes Técnicos, oficios, planos</t>
  </si>
  <si>
    <t>Apoyo ejecutado / Apoyo requerido</t>
  </si>
  <si>
    <t>Secretaria General</t>
  </si>
  <si>
    <t>Modelo de gestión integral de estudios y diseños.</t>
  </si>
  <si>
    <t xml:space="preserve">Modelo de gestión intregal de estudios y diseños </t>
  </si>
  <si>
    <t xml:space="preserve">Estructuración e implementación del modelo de gestión integral de estudios y diseños </t>
  </si>
  <si>
    <t xml:space="preserve">Documentar los proceso y los procedimientos para la ejecución de estudios de diseños </t>
  </si>
  <si>
    <t xml:space="preserve">Documentos, flujos de trabajo, flujograma </t>
  </si>
  <si>
    <t>Calidad</t>
  </si>
  <si>
    <t>Comités internos (Convivencia, Directivo, Contratación, Operativo, De emergencias, etc)</t>
  </si>
  <si>
    <t>Participación en los diferentes comites de la entidad.</t>
  </si>
  <si>
    <t>Asistencia a los comités y atención de requerimientos que surjan de estos</t>
  </si>
  <si>
    <t xml:space="preserve">Actas de reunión </t>
  </si>
  <si>
    <t>Atención PQRs</t>
  </si>
  <si>
    <t>Atender los requerimientos de PQR asignados a la Dirección y participación en las reuniones de seguimiento.</t>
  </si>
  <si>
    <t>Atención y respuesta a las PQRs asignados a la Dirección y asistencia a reuniones de seguimiento</t>
  </si>
  <si>
    <t>Respuestas de PQR</t>
  </si>
  <si>
    <t xml:space="preserve"> # PQR respondida/ # PQR Solicitada</t>
  </si>
  <si>
    <t>Dirreción de infraesctrutura</t>
  </si>
  <si>
    <t>Balance Social</t>
  </si>
  <si>
    <t>Confiabilidad de los grupos de interés</t>
  </si>
  <si>
    <t xml:space="preserve">Mantener la confianza de los grupos de interés en METROPLÚS S.A. /                                                                                                        Contribuir a la movilidad INTELIGENTE y sostenible (económico, social y ambiental) del territorio.    </t>
  </si>
  <si>
    <t>Implementación del Manual de Gestión Social</t>
  </si>
  <si>
    <t>Jessica Lanau/ Alejandra Cadavid</t>
  </si>
  <si>
    <t>Actualización e Implementación del Manual de Gestión Social</t>
  </si>
  <si>
    <t>Generar y conservar la confianza de los grupos de interés en
Metroplús</t>
  </si>
  <si>
    <t>Realizar las reuniones informativas de los proyectos en ejecución (inicio, avance, finalización)</t>
  </si>
  <si>
    <t>Cumplimiento de las estrategias del Manual de Gestión Social (reuniones, talleres, puntos de atención, actas de vecindad, personal capacitado, PQRS atendidas, entre otros)</t>
  </si>
  <si>
    <t xml:space="preserve">% de cumplimiento del Manual de Gestión Social
</t>
  </si>
  <si>
    <t>#de reuniones realizadas/#de reuniones previstas</t>
  </si>
  <si>
    <t>Dirección de Infraestructura, Coordinación de Comunicaciones</t>
  </si>
  <si>
    <t>Habilitar diferentes canales de atención para la comunidad</t>
  </si>
  <si>
    <t>#de canales de atención habilitados/ # de canales de atención previstos</t>
  </si>
  <si>
    <t>Levantar las actas de vecindad y entorno para las actividades constructivas que se requieran</t>
  </si>
  <si>
    <t>#de actas de vecindad previstas/ #de actas de vecindad levantadas</t>
  </si>
  <si>
    <t>Capacitar al personal de obra en buenas prácticas sociales y ambientales</t>
  </si>
  <si>
    <t>#de personal capacitado/#de personal contratado</t>
  </si>
  <si>
    <t>Vincular un porcentaje respresentativo del personal con mano de obra de la zona del proyecto</t>
  </si>
  <si>
    <t>#de personal de la zona/#de personal contratado</t>
  </si>
  <si>
    <t>Realizar 4 de talleres de sostenibilidad en los diferentes proyectos a ejecutar</t>
  </si>
  <si>
    <t>#de talleres realizados/ #de talleres previstos</t>
  </si>
  <si>
    <t>Hacer seguimiento a las respuestas oportunas a las PQRS que ingresen a la Entidad</t>
  </si>
  <si>
    <t xml:space="preserve">#de PQRS con respuesta oportuna/ # de PQRS </t>
  </si>
  <si>
    <t>Todas las Direcciones</t>
  </si>
  <si>
    <t>Socializar el procedimiento e instructivo de las PQRS al interior de la Entidad</t>
  </si>
  <si>
    <t>#de socializaciones realizadas/ #de socializaciones previstas</t>
  </si>
  <si>
    <t xml:space="preserve">Medir la satisfacción a las respuestas de las PQRS </t>
  </si>
  <si>
    <t>#de encuestas realizadas/# de encuestas previstas</t>
  </si>
  <si>
    <t>Realizar acompañamiento a las Unidades Sociales que serán objeto de adquisición predial</t>
  </si>
  <si>
    <t>#de US acompañadas/#de US que requieren acompañamiento</t>
  </si>
  <si>
    <t>Secretaría General, Dirección de Infraestructura</t>
  </si>
  <si>
    <t>Gestión Social</t>
  </si>
  <si>
    <t>Secretaría General</t>
  </si>
  <si>
    <t>PERESPECTIVA</t>
  </si>
  <si>
    <t>Mantener el proceso de Gestión Predial</t>
  </si>
  <si>
    <t>Implementar acciones para el mantenimiento y fortalecimiento de la gestión predial</t>
  </si>
  <si>
    <t>Finalizar el proceso de adquisicion de predios</t>
  </si>
  <si>
    <t>Predios adquiridos , unidades reasentadas  y proceso actualizado conforme a la normatividad vigente</t>
  </si>
  <si>
    <t xml:space="preserve">Adquisición de los predios requeridos y a disposición para la ejecución del proyecto </t>
  </si>
  <si>
    <t>Número de predios adquiridos / Proceso actualizado y socializado en la entidad</t>
  </si>
  <si>
    <t>Acompañamiento jurídico reasentamiento US</t>
  </si>
  <si>
    <t>Actualizar el proceso de gestión predial</t>
  </si>
  <si>
    <t>Estructuración normativa y de buen gobierno corporativo a través del actuar jurídico con la implementación de los nuevos estatutos de la empresa, y sus manuales de contratación y de supervisión, e implementación de las buenas prácticas de gobierno corporativo que permitan la gobernanza de la Entidad.</t>
  </si>
  <si>
    <t>Gobierno corporativo</t>
  </si>
  <si>
    <t xml:space="preserve">Fortalecer Gobierno Corporativo </t>
  </si>
  <si>
    <t>Fortalecer el Gobierno Corporativo de la Entidad al 31 de diciembre</t>
  </si>
  <si>
    <t>Arquitectura de Control -  Implementación de Reglamentos</t>
  </si>
  <si>
    <t>Mantener los estandares del gobierno corporativo de la entidad</t>
  </si>
  <si>
    <t>Actualización de los documentos del gobierno corporativo de la entidad y funcionales dentro de la organización</t>
  </si>
  <si>
    <t xml:space="preserve">Número de documentos actualizados y socialiados en la entidad / número de Juntas Directivas y Asambleas de Accionistas </t>
  </si>
  <si>
    <t xml:space="preserve">Alta dirreción </t>
  </si>
  <si>
    <t>Gestión de Grupos de Interés (Relacionamiento)</t>
  </si>
  <si>
    <t>revisar y proyectar los documentos del gobierno corporativo de la entidad</t>
  </si>
  <si>
    <t>Atender aspectos jurídicos de la sociedad</t>
  </si>
  <si>
    <t>Direccionamiento Jurídico</t>
  </si>
  <si>
    <t>Orientar buenas practicas jurídicas y contractuales</t>
  </si>
  <si>
    <t>Fortalecer el control disciplinario</t>
  </si>
  <si>
    <t>Determinar políticas y orientar buenas practicas jurídicas y contractuales</t>
  </si>
  <si>
    <t xml:space="preserve">Mantener la prevención jurídico y de riesgos de la entidad acorde con el entorno operativo. </t>
  </si>
  <si>
    <t>Número de documentos actualizados y socialiados en la entidad</t>
  </si>
  <si>
    <t>todos los procesos</t>
  </si>
  <si>
    <t>Mitigación y prevención de riesgos</t>
  </si>
  <si>
    <t xml:space="preserve">BALANCE SOCIAL </t>
  </si>
  <si>
    <t xml:space="preserve">CONFIABILIDAD GRUPOS DE INTERÉS.                       - MOVILIDAD INTELIGENTE Y SOSTENIBLE </t>
  </si>
  <si>
    <t xml:space="preserve">Mantener la confianza de los grupos de interés en METROPLÚS.        Contribuir a la movilidad INTELIGENTE y sostenible (económico, social y ambiental) del territorio. </t>
  </si>
  <si>
    <t>Plan de Comunicaciones.          Mesas de comunicación Interna: áreas de Metroplús Externa: actores de
movilidad</t>
  </si>
  <si>
    <t>Plan de Comunicaciones de Metroplús. Divulgación efectiva de los proyectos estratégicos del 2023 con públicos internos y externos, en el marco de la Movilidad Inteligente: Culminación Tramo 2B  Envigado,  Tramo 4A fase 1B Itagüí y  Calle 12 Sur</t>
  </si>
  <si>
    <t xml:space="preserve">Divulgación de los proyectos estratégicos a públicos externos e internos a   través de los canales de la entidad.                                                                                                                                                                                                                                                                      </t>
  </si>
  <si>
    <t>1.Actualización y desarrollo de contenidos de los proyectos y  campañas  institucionales en sitio web</t>
  </si>
  <si>
    <t>Información sobre los proyectos estratégicos en los canales digitales, a través de post, videos, e-cards, publicaciones en sitio web</t>
  </si>
  <si>
    <t>Información  100% divulgada</t>
  </si>
  <si>
    <t xml:space="preserve">Información divulgada/Información proyectada </t>
  </si>
  <si>
    <t>Profesional Especializada - Coordinadora Oficina de Comunicaciones</t>
  </si>
  <si>
    <t>Gerencia 
Dirección de Infraestructura
Dirección de  Transporte/ Contratistas de obra e interventoría</t>
  </si>
  <si>
    <t xml:space="preserve">2. Elaboración de parrilla de contenidos para redes sociales; producción de posts, piezas gráficas, videosy campañas para las redes sociales.   </t>
  </si>
  <si>
    <t>3. Producción de contenidos para envío de mensajes directos y campañas institucionales por los canales internos de la entidad: whatsapp y mailing, en diferente formatos.</t>
  </si>
  <si>
    <t xml:space="preserve">4. Desarrollo de estrategias de comunicación para la socialización de los proyectos: Boletines informativos de obras, circulares, carteleras, infográficos,  vallas, entre otros. </t>
  </si>
  <si>
    <t>Posicionamiento de la marca Metroplús en los medios de comunicación</t>
  </si>
  <si>
    <t>Divulgar los proyectos estratégicos de la entidad través de los distintos medios de comunicación, logrando reconocimiento y posicionamiento de marca.</t>
  </si>
  <si>
    <t>1. Atención de medios a demanda: entrevistas, ronda  de medios. Facilitar información solicitada por los medios de comunicación sobre el avance de obras y proyectos.</t>
  </si>
  <si>
    <t>Contenido informativo publicado en medios de comunicación 
Boletines de prensa
Monitoreo de prensa</t>
  </si>
  <si>
    <t>100% de los requerimientos de prensa atendidos</t>
  </si>
  <si>
    <t>N° de noticias publicadas sobre temas estratégicos / Total noticias publicadas en medios</t>
  </si>
  <si>
    <t>Gerencia,         Dirección de   Infraestructura y Transporte</t>
  </si>
  <si>
    <t>2. Elaboración y envío de boletines de prensa cuando los proyectos lo ameriten</t>
  </si>
  <si>
    <t>3. Elaboración de Plan de medios y apoyo al Plan de Divulgación cuando las obras lo requieran</t>
  </si>
  <si>
    <t>4. Convocatoria o acompañamiento a ruedas de prensa de los proyectos.</t>
  </si>
  <si>
    <t xml:space="preserve">5. Monitoreo de prensa permanente para identificar noticias de los proyectos. </t>
  </si>
  <si>
    <t>Visibilización de Metroplús en grupos de interés.                                                                   Desarrollo de actividades en articulación con entidades de gobierno.</t>
  </si>
  <si>
    <t xml:space="preserve">Divulgación de los proyectos en  grupos de interés estratégicos.  Generar alianzas estratégicas con Alcaldías y entidades externas para el desarrollo y buen   manejo de la información.           </t>
  </si>
  <si>
    <t>1. Identificación de públicos estratégicos de los proyectos e interacción.</t>
  </si>
  <si>
    <t>Actividades de relacionamiento con grupos de interés</t>
  </si>
  <si>
    <t>100% de los proyectos divulgados con los diferentes grupos de interés</t>
  </si>
  <si>
    <t>Proyectos divulgados/ Proyectos estratégicos</t>
  </si>
  <si>
    <t xml:space="preserve">
Dirección de  Infraestructura,  Gestión Social</t>
  </si>
  <si>
    <t xml:space="preserve">2. Seguimiento al Comité Ciudadano de Obra con públicos del área de influencia, para socialización.  </t>
  </si>
  <si>
    <t>3. Realización de actividades y participación en mesas de trabajo con Alcaldías y sectores de la movilidad.</t>
  </si>
  <si>
    <t>4.Desarrollo de  eventos, entrega e  Inauguraciones de  obras.</t>
  </si>
  <si>
    <t>Divulgación de los proyectos estratégicos de la entidad</t>
  </si>
  <si>
    <t>Acompañamiento y difusión comunicacional de los proyectos de la entidad (Componente de divulgación)</t>
  </si>
  <si>
    <t>1.Conocimiento y acompañamiento  de los Planes de Manejo Ambiental, de Movilidad y  Diivulgación</t>
  </si>
  <si>
    <t>Divulgación de los proyectos acorde con las estrategias comunicacionales, el manual de identidad  y la línea discursiva de la entidad.</t>
  </si>
  <si>
    <t>100% de acompañamiento al componente B</t>
  </si>
  <si>
    <t>Actividades de acompañamiento realizadas / Actividades proyectadas</t>
  </si>
  <si>
    <t xml:space="preserve">
Direcciónde  Infraestructura y Gestión Social</t>
  </si>
  <si>
    <t xml:space="preserve">2.Difundir los proyectos en distintos medios y canales de de comunicación a través de estrategias de pauta y posicionamiento,  vallas, afiches, carteleras, volantes, boletines impresos y virtuales, pasacalles, cuñas radiales, entre otros. </t>
  </si>
  <si>
    <t>3. Asistencia a Comités con contratista e interventoría</t>
  </si>
  <si>
    <t xml:space="preserve">4. Acompañamiento a recorridos, reuniones y demás espacios de socialización de los proyectos. </t>
  </si>
  <si>
    <t>5. Revisión y aprobación de informes de los contratistas que generen los proyectos</t>
  </si>
  <si>
    <t>CLIENTES MERCADO</t>
  </si>
  <si>
    <t xml:space="preserve">Lograr mayor cobertura en las áreas de influencia.     Contribuir con más usuarios a los sistemas de transporte en los que intervenimos.
- Posicionar a METROPLÚS en el mercado. </t>
  </si>
  <si>
    <t>Desarrollo del modelo de cultura
organizacional.                            Estrategia  de relacionamiento con medios de comunicación</t>
  </si>
  <si>
    <t xml:space="preserve">Posicionamiento  de la cultura organizacional de Metroplús.                                                                                              </t>
  </si>
  <si>
    <t>Apoyo a las direcciones de la entidad con la divulgación de información institucional en el público interno (temas administrativos, bienestar, control interno, Talento humano, direccionamiento estratégico)</t>
  </si>
  <si>
    <t>1. Difusión de contenido a través de la grupo de WhatsApp La Estación, carteleras internas,ascensores, fondo de pantalla de escritorio, envio de correos</t>
  </si>
  <si>
    <t>Información institucional en los diferentes formatos y canales internos</t>
  </si>
  <si>
    <t xml:space="preserve">100% de la información divulgada  </t>
  </si>
  <si>
    <t>Requerimientos informados / Total requerimientos de información</t>
  </si>
  <si>
    <t xml:space="preserve">Profesional Especializada - Coordinadora Oficina de Comunicaciones </t>
  </si>
  <si>
    <t xml:space="preserve">Dirección Administrativa (Talento Humano), Gestión Social </t>
  </si>
  <si>
    <t>2. Creación  y acompañamiento de campañas de la entidad.</t>
  </si>
  <si>
    <t xml:space="preserve">3. Apoyo comunicacional en  las capacitaciones de la entidad. </t>
  </si>
  <si>
    <t xml:space="preserve">4. Realización de activaciones </t>
  </si>
  <si>
    <t>Desarrollo de contenidos de los proyectos de la entidad para los grupos de interés y formatos de la Función Pública</t>
  </si>
  <si>
    <t>Desarrollo de  información institucional para  diferentes grupos de interés.</t>
  </si>
  <si>
    <t>1. Seguimiento y actualización de sección transparencia del sitio web.</t>
  </si>
  <si>
    <t xml:space="preserve">Secciones actualizadas:  Transparencia y Procesos contractuales.
Actualización y envío de informes y planes. </t>
  </si>
  <si>
    <t>100% de los requerimientos atendidos</t>
  </si>
  <si>
    <t>Requerimientos atendidos / Total requerimientos</t>
  </si>
  <si>
    <t>Dirección Administrativa, Financiera , Control Interno, Jurídica</t>
  </si>
  <si>
    <t>2. Publicación de información de procesos contractuales en el sitio web.</t>
  </si>
  <si>
    <t>3. Realización de informes trimestrales: Metroplús, Ministerio de  Transporte (UMUS)  Plan de Acción y reporte FURAG.</t>
  </si>
  <si>
    <t xml:space="preserve">4. Participación de reuniones de trabajo con socios o diferentes grupos de interés </t>
  </si>
  <si>
    <t>Dirreción Administrativa</t>
  </si>
  <si>
    <t xml:space="preserve">Liderar y coodridinar la actualizacion de la informacion documenta del Sisitema integral de gestion </t>
  </si>
  <si>
    <t>Realizar la revisión y actualización integral de procesoscon toda la informacion documentada  y el mapa de procesos de la entidad. 
Articular los procesos con los diferentes cargos existente en la entidad.                                                                
Implementación de Tratamiento de datos personales (Ley 1581 de 2012).
realizar acciones para el cumplimiento del plan de mejoramiento interno (auditoria al SIG)</t>
  </si>
  <si>
    <t xml:space="preserve">1.Revisión de procesos existentes y actualizarlos orientados al Plan Estratégico y necesidades actuales de la organización. </t>
  </si>
  <si>
    <t>Macroprocesos revisadosy ajustados</t>
  </si>
  <si>
    <t># de macroprocesos revisados y ajustados</t>
  </si>
  <si>
    <t>Profesional Universitario - calidad</t>
  </si>
  <si>
    <t>2.Actualizar la caracterización de procesos de nivel 1 y formular nuevos indicadores del proceso.</t>
  </si>
  <si>
    <t>Caracterización de procesos actualizados.</t>
  </si>
  <si>
    <t># Caracterizaciones Actualizadas # de indicadores formulados</t>
  </si>
  <si>
    <t>3.Revisar y ajustar la documentación soporte de los procesos  y demás (manuales, procedimientos, instructivos, formatos)</t>
  </si>
  <si>
    <t>Manuales, Procedimientos, Instructivos y Formatos actualizados (por demanda)</t>
  </si>
  <si>
    <t># de documentos actualizados</t>
  </si>
  <si>
    <t>4.Mantener documentación aprobada en la Carpeta Corporativa del Sistema Integral de Gestión (administración y control de la información).</t>
  </si>
  <si>
    <t>Documentos actualizados en la carpeta corporativa del Sistema Integrado de Gestión.</t>
  </si>
  <si>
    <t>% de disponiblidiad del Sisitema Integral de Gestion.</t>
  </si>
  <si>
    <t>5.Realizar ajustes y mejora continua, a los procesos más críticos o que lo ameriten.</t>
  </si>
  <si>
    <t>Mejoras incorporadas en los procesos, planes de mejoramiento</t>
  </si>
  <si>
    <t># de procesos con verificacion continua y mejora.</t>
  </si>
  <si>
    <t>6.realizar inducciones al personal nuevo y dos reinduciones al personal de la entidad sobre el sistema integral de Gestión.</t>
  </si>
  <si>
    <t>Mejorar los conocimientos y la aplicación de la informacion  documentada del personal de la entidad</t>
  </si>
  <si>
    <t># de inducciones y reinduciones realizadas</t>
  </si>
  <si>
    <t>7.Acompañar y asesorar a los lideres de proceso en los diferentes planes que tienen la entidad en la gestión administrativa</t>
  </si>
  <si>
    <t>Fortalecer  el cumplimiento de mandatos legales que tienen las organizaciones publicas</t>
  </si>
  <si>
    <t># de acompañamientos a las dirreciones y cordinaciones de la entidad</t>
  </si>
  <si>
    <t>Formulación del Plan Estrategico de Gestión del Talento Humano, Bienestar Laboral y Habitos de vida saludable</t>
  </si>
  <si>
    <t>Diseñar y ejecutar el Plan Estratégico de Gestión Humana</t>
  </si>
  <si>
    <t>1, Diseñar elplan estratégico de gestión del talento humano, bienestar laboral y hábitos de vida saludable (Capacitación, Estímulos y beneficios, Bienestar Laboral, Salario "emocional", Reemplazos y vacantes.</t>
  </si>
  <si>
    <t>Formular los componentes del Plan</t>
  </si>
  <si>
    <t>Implementación Plan</t>
  </si>
  <si>
    <t>90% de actividades del cronograma de trabajo ejecutadas</t>
  </si>
  <si>
    <t>John Fontenelle Gregory</t>
  </si>
  <si>
    <t>Dirección Administrativa
 Comunicaciones</t>
  </si>
  <si>
    <t>2, Definir políticas y lineamientos para el macroproceso de Gestión Humana.</t>
  </si>
  <si>
    <t>3.Aprobar Plan de Gestión Humana, en Gerencia.</t>
  </si>
  <si>
    <t>Aprobación  del Plan Estrategico de las  Tecnologías de la información PETI                                                                                  Diseño de una herramienta ERP (software empresarial, a la medida de Metroplús S.A                                                   Diseño del Sistema de Gestión para la Seguridad de la Información de la Entidad                                                                                                                
 Proyecto de REnovación Tecnologica</t>
  </si>
  <si>
    <t xml:space="preserve">Ejecutar Plan Estrategico de las  Tecnologías de la información PETI   </t>
  </si>
  <si>
    <t>Actualización recursos informáticos</t>
  </si>
  <si>
    <t>Actualización y vigencia tecnología asociada al Portal Web de la Entidad, migración a Sede Electrónica.</t>
  </si>
  <si>
    <t>Desarrollo e implementación de los planes y diseños de las herramientas y sistemas para el cumplimiento de la puesta en marcha del Modelo de GEstión TIC, seguimiento y evaluación a la Renovación tecnologica</t>
  </si>
  <si>
    <t>Profesional Tics</t>
  </si>
  <si>
    <t xml:space="preserve">Dirección Administrativa </t>
  </si>
  <si>
    <t>dicembre</t>
  </si>
  <si>
    <t xml:space="preserve">Aprobación  del Plan Estrategico de las  Tecnologías de la información PETI  </t>
  </si>
  <si>
    <t>Ejecucion al 100% del PETI</t>
  </si>
  <si>
    <t>Implementación del componente Seguridad y Privacidad de la Información.</t>
  </si>
  <si>
    <t>Información y sistemas de información protegidos ante amenazas físicas y lógicas que puedan datar los activos de información independiente de su índice de clasificación.</t>
  </si>
  <si>
    <t>Adquirir San (Unidad De Almacenamiento De Red)</t>
  </si>
  <si>
    <t>Mejora en la operación y manejo de la información, oportuna con posibilidad de trazabilidad.</t>
  </si>
  <si>
    <t>Adquisición, implementación y puesta en producción de una solución erp</t>
  </si>
  <si>
    <t>Elevar los niveles de eficiencia administrativa IDI y cumplimiento normativo sobre normas contables</t>
  </si>
  <si>
    <t>Implementación ipv6</t>
  </si>
  <si>
    <t>implementar el protocolo IPv6, según los plazos exigidos en la Resolución 1126 de 2021</t>
  </si>
  <si>
    <t xml:space="preserve">  Impementación Proyecto Modernización de la Gestión Documental 
 Regular los procesos de Gestión
Documental mediante instrucciones
 personalizadas o por dependecias</t>
  </si>
  <si>
    <t>Formulación de las TVD, SIC, actualización de las TRD e intervención con los procesos archivísticos y digitalización de la documentación del archivo central
 Implementar y/o aplicar los procesos de gestión documental y la aplicación de las tablas de retención documental en todas las dependencias</t>
  </si>
  <si>
    <t>Atención unidad  de correspondencia</t>
  </si>
  <si>
    <t>Orientar al usuario,  recepción y distribución de documentos</t>
  </si>
  <si>
    <t xml:space="preserve">
 Actualización, Organización Contractual                                                  
                            Orientación Funcionarios y Contratistas 
                Instrumentos archivisticos 
 Lograr implentar el Proyecto de modernización  </t>
  </si>
  <si>
    <t>Profesional CAD
 Asistente CAD</t>
  </si>
  <si>
    <t>CONSTANTE</t>
  </si>
  <si>
    <t>Digitalización serie documental comprobantes de egreso primer semestre 2022</t>
  </si>
  <si>
    <t>Comprobantes de Egresos Digitalizados</t>
  </si>
  <si>
    <t>No. Egresos por digitalizar / Total Egresos digitalizados</t>
  </si>
  <si>
    <t>Marzo</t>
  </si>
  <si>
    <t>Organización, foliación, hoja de control y digitalización serie contratos 2022 prestación de servicios</t>
  </si>
  <si>
    <t>Contratos Organizados</t>
  </si>
  <si>
    <t>No. de Contratos por organizar/ Total de Contratos organizados</t>
  </si>
  <si>
    <t>Recopilación e indezación radicados 2022 QF Document para consulta general</t>
  </si>
  <si>
    <t>Radicados Indezados</t>
  </si>
  <si>
    <t>No. de radicados por indizar/ Total de radicados indizados</t>
  </si>
  <si>
    <t>Febrero</t>
  </si>
  <si>
    <t>Abril</t>
  </si>
  <si>
    <t>Continuación de inventario documental en estado natural del fondo documental de la entidad</t>
  </si>
  <si>
    <t>Inventario en estado Natural Realizado</t>
  </si>
  <si>
    <t>% de unidades documentales inventariadas</t>
  </si>
  <si>
    <t>Octubre</t>
  </si>
  <si>
    <t>Intervención archivistica de 130 ml del fondo acumulado</t>
  </si>
  <si>
    <t>Metros lineales intervenidos</t>
  </si>
  <si>
    <t>% de actividades del cronograma de trabajo ejecutadas.</t>
  </si>
  <si>
    <t>Diseñar plan de capacitación</t>
  </si>
  <si>
    <t>Plan de Capacitación Diseñado</t>
  </si>
  <si>
    <t>Capacitación Procesos básicos Gestion Documental todo el personal de la entidad, vinculados, contratistas</t>
  </si>
  <si>
    <t>Personal Capacitado</t>
  </si>
  <si>
    <t>No. de personas por capacitar / Total de personas Capacitadas</t>
  </si>
  <si>
    <t>Revisión y actualización de procesos en el sistema de Gestión calidad referente a Gestión Documental</t>
  </si>
  <si>
    <t>Proceso y procedimientos Actualizados</t>
  </si>
  <si>
    <t>% de procedimentos Actualizados</t>
  </si>
  <si>
    <t>Septiembre</t>
  </si>
  <si>
    <t>Aprobacion y difusion politica de Gestion Documental</t>
  </si>
  <si>
    <t>Política Gestión documental Aprobada</t>
  </si>
  <si>
    <t>Elaboración de herramientas archivísticas Sistema Integrado de Conservación -SIC-</t>
  </si>
  <si>
    <t>Sistema Integrado de Conservación -SIC- Elaborado</t>
  </si>
  <si>
    <t>Noviembre</t>
  </si>
  <si>
    <t>Actualización de herramientas archivísticas Tabla de Retención Documental -TRD-</t>
  </si>
  <si>
    <t>Tabla de Retención Documental -TRD- Elaborado</t>
  </si>
  <si>
    <t>Aplicación de las tablas de retención documental TRD existentes 2022</t>
  </si>
  <si>
    <t>TRD 2022 Aplicadas</t>
  </si>
  <si>
    <t>Elaboración de herramientas archivísticas Tabla de Valoración Documental -TVD</t>
  </si>
  <si>
    <t>Tabla de Valoración Documental -TVD Elaborada</t>
  </si>
  <si>
    <t>Desarrollar Plan de Bienestar y SGGT</t>
  </si>
  <si>
    <t>"Planeación, ejecución , actualización y seguimiento del Plan de Bienestar y SGSST "</t>
  </si>
  <si>
    <t>1, Formulación Plan de SGSST</t>
  </si>
  <si>
    <t>Plan de Bienestar y SGSTT</t>
  </si>
  <si>
    <t>Desarrollo y cumplimiento Plan de Bienestar y SGSTT</t>
  </si>
  <si>
    <t>Direccion Administrativa</t>
  </si>
  <si>
    <t>Diceimbre</t>
  </si>
  <si>
    <t>2, Difusión plan de bienestar</t>
  </si>
  <si>
    <t>3, Desarrollo capacitaciones programadas</t>
  </si>
  <si>
    <t>4, Desarrollo actividades bienestar programadas</t>
  </si>
  <si>
    <t>5, Desarrollo plan SGSTT</t>
  </si>
  <si>
    <t>DIRECCIÓN: FINANCIERA</t>
  </si>
  <si>
    <t>DIRECCION FINANCIERA</t>
  </si>
  <si>
    <t>SOSTENIBILIDAD FINANCIERA</t>
  </si>
  <si>
    <t>Lograr disponibilidad de recursos financieros</t>
  </si>
  <si>
    <t xml:space="preserve">Actualizar plan de inversiones por resultado </t>
  </si>
  <si>
    <t>Actualizar Plan de Inversiones por Resultados</t>
  </si>
  <si>
    <t>Administrar eficazmente los recursos financieros de Metroplus S.A</t>
  </si>
  <si>
    <t xml:space="preserve">Revisión al Plan de Inversiones actual con la diferentes direcciones </t>
  </si>
  <si>
    <t>Se realizo presupuesto base cero con la participacion de cada una de las direcciones</t>
  </si>
  <si>
    <t>Estructura del Plan de Inversiones / Implementación</t>
  </si>
  <si>
    <t>Dirección Financiera</t>
  </si>
  <si>
    <t>Todas las Áreas Ejecutoras</t>
  </si>
  <si>
    <t>Análisis de la viabilidad de los proyectos que necesitan financiación</t>
  </si>
  <si>
    <t>Conjuntamente con los directores de la entidad se realizo el analisis de viabilidad de los proyectos  que necesitan financiacion,</t>
  </si>
  <si>
    <t>Determinar las necesidades financieras de la entidad</t>
  </si>
  <si>
    <t>Se determinaron las necesidades financieras de la entidad, para funcionamiento e inversion, cifras que se reflejan en el prespuesto de la Entidad</t>
  </si>
  <si>
    <t>Identificación de las fuentes de financiación</t>
  </si>
  <si>
    <t>Las fuentes de financiacion para funcionamiento se definen a traves del pago de subvenciones por parte de los municipios y de inversion a traves del aporte de la nacion definidas en el convenio de cofinanciacion y aportes adicionales entregados por los municipios para las obras complementarias del proyecto Metroplús</t>
  </si>
  <si>
    <t>Elaboración de las proyecciones financieras</t>
  </si>
  <si>
    <t>Se elaboraron las proyecciones financiaras reflejadas en el presupuesto aprobado</t>
  </si>
  <si>
    <t>Estructurar  la financiación de los gastos de funcionamiento de la entidad</t>
  </si>
  <si>
    <t>Gestionar la consecución de los recursos necesarios para desarrollar las necesidades de inversión y funcionamiento - Generación de Nuevas fuentes de financiación</t>
  </si>
  <si>
    <t>Definir la línea o líneas de negocios a operar</t>
  </si>
  <si>
    <t>Para el año 2022 y con base en el convenio de cofinancion se identificaron los proyectos a realizar en los diferentes municipíos, reflejados en el POAI</t>
  </si>
  <si>
    <t>Estructura del Plan de Negocios / Implementación</t>
  </si>
  <si>
    <t xml:space="preserve">Dirección Financiera - Planeación </t>
  </si>
  <si>
    <t>Establecer las necesidades legales, operativas y técnicas para operar las nuevas líneas de negocio</t>
  </si>
  <si>
    <t>para el prespuesto del 2022, no se definieron nuevas lineas de negocio</t>
  </si>
  <si>
    <t>Definir la estructura financiera con flujos de caja, de acuerdo a los ingresos generados por la administración de Contratos Interadministrativos.</t>
  </si>
  <si>
    <t>En el flujo de caja se proyectó el ingreso de recursos por la ejecución de los  contratos interadministrativos con los diferentes municipios</t>
  </si>
  <si>
    <t>Formalizar Plan de Optimización y Eficiencias</t>
  </si>
  <si>
    <t>Plan de Optimización Y eficiencias</t>
  </si>
  <si>
    <t>Análisis de necesidades para la operación de la Entidad</t>
  </si>
  <si>
    <t>Se definieron las necesidades de los recursos y la forma de financiacion de los mismos</t>
  </si>
  <si>
    <t>Estructura del Plan de Optimización / Implementación</t>
  </si>
  <si>
    <t xml:space="preserve">8,383,596,482 ejecutado a  septiembre de 2022 </t>
  </si>
  <si>
    <t>Determinar las necesidades financieras para el funcionamiento de la entidad</t>
  </si>
  <si>
    <t xml:space="preserve">Identificación de las fuentes de financiación para funcionamiento </t>
  </si>
  <si>
    <t>PERSPEPECTIVA</t>
  </si>
  <si>
    <t xml:space="preserve">Formulación plan de optimización y eficiencias </t>
  </si>
  <si>
    <t xml:space="preserve">Implementar el Modelo financiero que equilibre la sostenibilidad de la Entidad </t>
  </si>
  <si>
    <t>Gestión Contractual</t>
  </si>
  <si>
    <t xml:space="preserve">
Contratar bienes y servicios conforme a las disposiciones normativas y de manera oportuna</t>
  </si>
  <si>
    <t>Apoyar la consolidación del Plan Anual de Adquisiciones de la Entidad, mediante las necesidades remitidas por las demás dependencias, presentarlo ante el comité de contratación para la presentación y aprobación por parte del comité y posteriormente realizar su publicación en la plataforma de Secop II</t>
  </si>
  <si>
    <t>Plan Anual de Adquisiciones publicado y seguimiento en el comité de contratación</t>
  </si>
  <si>
    <t xml:space="preserve">Publicación del Plan Anual de Adquisiciones y al menos una actualización </t>
  </si>
  <si>
    <t>No. contratos celebrados oportunamente
No. necesidades PAA</t>
  </si>
  <si>
    <t>Secretario (a) General y Director (a) jurídico</t>
  </si>
  <si>
    <t>Gestión Jurídica</t>
  </si>
  <si>
    <t>0%
Planta de personal</t>
  </si>
  <si>
    <t xml:space="preserve">Enero </t>
  </si>
  <si>
    <t>Hacer seguimiento a la ejecución del Plan Anual de Adquisiciones y las modificaciones a que haya lugar previa aprobación del comité de contratación</t>
  </si>
  <si>
    <t>Realizar el cronograma anual del comité de contratación y citación a sesiones extraordinarias</t>
  </si>
  <si>
    <t>Cronograma anual de comité de contratación</t>
  </si>
  <si>
    <t>100% de los bienes y servicios adquirios analizados y aprobados por el Comité de Contratación</t>
  </si>
  <si>
    <t>No. de bienes y servicios aprobados en el Comité de Contratación 
No. de bienes y servicios solicitados por las diferentes dependencias</t>
  </si>
  <si>
    <t xml:space="preserve">Realizar la proyección de las actas de comité de contratación y efectuar seguimiento a la contratación </t>
  </si>
  <si>
    <t>Actas de Comité de contratación firmadas por todos los miembros del Comité</t>
  </si>
  <si>
    <t>100% de actas de Comité de contratación debidamente suscritas</t>
  </si>
  <si>
    <t xml:space="preserve">No. de actas de Comité de Contratación  /
No. de sesiones realizadas de Comité de Contratación 
</t>
  </si>
  <si>
    <t xml:space="preserve"> Director (a) jurídico, profesional universitario de la Direccion Jurídica </t>
  </si>
  <si>
    <t>Analizar las contrataciones por parte d el comité evaluado designado por la Gerencia General proyectado por la Dirección Jurídica  para cada proceso de contratación,  quien tendrá a su cargo realizar estudios previos, análisis del sector, verificar el cumplimiento de requisitos jurídicos y velar por la publicación de todos los documentos de la etapa precontractual y contractual</t>
  </si>
  <si>
    <t>Todos los procesos contractuales de Metroplus cuentan con comité evaluador  quien verifica el cumplimiento de los requisitos normativos, tecnicos y financieros.</t>
  </si>
  <si>
    <t xml:space="preserve">100% de los procesos contractuales cumplen con los requisitos contractuales según el manual de la entidad </t>
  </si>
  <si>
    <t xml:space="preserve">No. de procesos contractuales con comité evaluador  /
No. de procesos contractuales solicitados 
</t>
  </si>
  <si>
    <t xml:space="preserve">integrantes comité evaluador, Gerencia General                      </t>
  </si>
  <si>
    <t>Realizar capacitaciones a los funcionarios y/o contratistas que integran el comité evaluador en los procesos contractuales de Metroplús</t>
  </si>
  <si>
    <t xml:space="preserve">Funcionarios y contratistas designados en los comités evaluadores con las competencias y actualizaciones normativas que garanticen la confiabilidad de los procesos contractuales </t>
  </si>
  <si>
    <t>Llevar a cabo por lo menos 2 capacitaciones en temas de contratación durante la vigencia fiscal 2023</t>
  </si>
  <si>
    <t>No. Capacitaciones programadas / No. Capacitaciones realizadas</t>
  </si>
  <si>
    <t>Director (a) jurídico</t>
  </si>
  <si>
    <t>Publicación en Secop I, II y en Gestión Transparente de los documentos que conforman los diferentes etapas de los procesos contractuales</t>
  </si>
  <si>
    <t>Publicación en SECOP II  de todos los procesos contractuales que realice la entidad en el año 2023</t>
  </si>
  <si>
    <t xml:space="preserve"> 100%  de los procesos contractuales de Metrolpús  publicados en SECOPII </t>
  </si>
  <si>
    <t>No. de procesos contractuales publicados en SECOP II  /
No. de procesos contractuales suscritos por Metroplús</t>
  </si>
  <si>
    <t xml:space="preserve">integrantes comité evaluador </t>
  </si>
  <si>
    <t xml:space="preserve">Garantías contractuales allegadas, aprobadas y actualizadas que garanticen las obligaciones contractuales </t>
  </si>
  <si>
    <t xml:space="preserve">Procesos contractuales respaldados con garantias que amparen los intereses de la entidad </t>
  </si>
  <si>
    <t xml:space="preserve">contrataciones realizadas por Metroplús S.A respaldadas con garantías que amparen las obligaciones en cuantía y vigencia </t>
  </si>
  <si>
    <t xml:space="preserve">No. de polizas aprobadas  /
No. de procesos contractuales suscritos por Metroplús en los que se requieren polizas 
</t>
  </si>
  <si>
    <t xml:space="preserve">Supervisor del contrato </t>
  </si>
  <si>
    <t>Organizar, registrar, custodiar y hacer entrega al centro de administración documental de toda la documentación que hace parte del expediente contractual desde el inicio del proceso hasta el acta de inicio, así como de las modificaciones y demás documentos que lo conforman</t>
  </si>
  <si>
    <t>Garantizar  la confiabilidad y trazabilidad de la información que integra los procesos de contratación durante la vigencia 2023</t>
  </si>
  <si>
    <t xml:space="preserve">Todos los expedientes contractuales correspondientes </t>
  </si>
  <si>
    <t>Expedientes contractuales completos y custodiados en el CAD</t>
  </si>
  <si>
    <t xml:space="preserve">Integrantes comité evaluador;  Director (a) jurídico (a) ; Supervisor                                </t>
  </si>
  <si>
    <t>Apoyar en la revisión de actas de cierre o liquidación, hacer seguimietno a su publicación y al cumplimiento de las obligaciones derivadas de las mismas</t>
  </si>
  <si>
    <t>Cumplimiento de la Lay</t>
  </si>
  <si>
    <t>Todos los procesos contractuales debidamente liquidados</t>
  </si>
  <si>
    <t>No. de contratos suscritos y terminados
No. contratos cerrados o liquidados</t>
  </si>
  <si>
    <t xml:space="preserve">supervisor del contrato </t>
  </si>
  <si>
    <t>Prevención del daño antijurídico</t>
  </si>
  <si>
    <t>Prevenir cualquier daño antijurídico que pueda ocurrir productor de la acción u omisión de funcionarios</t>
  </si>
  <si>
    <t>Dar respuesta oportuna a las PQRS asignadas a la dirección y apoyar cuando se requiera a las demás direcciones</t>
  </si>
  <si>
    <t xml:space="preserve">Requerimientos jurídicos atendidos de manera oportunaen en cumplimiento de las funciones a cargo de la Dirección Jurídica </t>
  </si>
  <si>
    <t xml:space="preserve">Oportunidad en la emisión de conceptos, peticiones y solicitudes que deban ser atendidas por la Dirección Jurídica </t>
  </si>
  <si>
    <t>No. Conceptos jurídicos emitidos oportunamente _/ No. Conceptos jurídicos solicitados.</t>
  </si>
  <si>
    <t xml:space="preserve">En coordinación con los respectivos supervisores propender por mantener la vigencia de las polizas de los contratos durante toda la ejecución y hasta la liquidación del contrato </t>
  </si>
  <si>
    <t>En vitud de la politica de daño antijurídico, los contratos  en liquidación se encuentran amparados en las respectivas garantias contractuales.</t>
  </si>
  <si>
    <t>Todos los contratos  en liquidación amparados por las polizas de garantía</t>
  </si>
  <si>
    <t xml:space="preserve">No de contratos  en liquidación / numero de contratos con poliza vigente </t>
  </si>
  <si>
    <t xml:space="preserve">Director (a) jurídico (a) y Supervisores de contratos vigentes y en liquidación </t>
  </si>
  <si>
    <t xml:space="preserve">Disminución o permanencia e los riesgos en la contratación de Metroplus, tales como   materialización del contrato realidad, corrupción, inadecuado seguimiento y control, entre otros,  reforzando los conocimientos de los supervisores de los contratos a traves de las capacitaciones y el acceso a servicios de actualización normativa y jurísprudencial. </t>
  </si>
  <si>
    <t xml:space="preserve">Disminución o permanencia de los niveles de riesgo en materia contractual </t>
  </si>
  <si>
    <t xml:space="preserve">Funcionarios y contratistas actualizados en el la normatividad contractual, el manual de contratación y el manual de supervisión de Metroplus S.A </t>
  </si>
  <si>
    <t xml:space="preserve">Capacitar el 100 % de los supervisores y los apoyos a la supervisión y demás funcionarios que intervienen en el proceso de contratación de Metroplús S.A </t>
  </si>
  <si>
    <t>Realizar requerimiento a directivos y funcionarios para que realicen la suscripción de las actas de cierre y de liquidación pendientes, y realizar seguimiento a su cumplimiento</t>
  </si>
  <si>
    <t xml:space="preserve">Contratos cerrados y liquidados oportuna y correctamente </t>
  </si>
  <si>
    <t xml:space="preserve">Llevar acabo todas las actas de cierre y de liquidación de los contratos suscritos por la entidad </t>
  </si>
  <si>
    <t xml:space="preserve">No de actas de cierre y liquidación de contratos realizadas / numero de contratos que requieren actas de cierre y liquidación </t>
  </si>
  <si>
    <t xml:space="preserve">Dirección Juridica y supervisor </t>
  </si>
  <si>
    <t>Seguimiento y cumplimiento a las acciones del Plan de Mejoramiento Frente a la Auditoría Financiera y de Gestión vigencia 2021 Metroplús S.A. realizada por la Contraloría General de Medellín</t>
  </si>
  <si>
    <t xml:space="preserve">plan de mejoramiento con los respectivos seguimientos a las acciones de mejoramiento hasta su culminación </t>
  </si>
  <si>
    <t xml:space="preserve">Desarrollar el 100% de las acciones plasmadas en el plan de mejoramiento que corresponden a la Dirección Jurídica </t>
  </si>
  <si>
    <t xml:space="preserve">Numero de acciones realizadas / Numero de acciones programadas en el plan de mejoramiento auditoría financiera y de Gestión </t>
  </si>
  <si>
    <t xml:space="preserve">Director (a) Jurídico (a)  </t>
  </si>
  <si>
    <t>Representación judicial</t>
  </si>
  <si>
    <t xml:space="preserve">Ejercer con diligencia y cuidado la representación judicial y extrajudicial de Metroplús S.A. </t>
  </si>
  <si>
    <t xml:space="preserve">Informar mensualmente a la dirección financiera el estado  de los procesos de acuerdo a los valores de las pretenciones para la respectiva provisión de recursos </t>
  </si>
  <si>
    <t xml:space="preserve">mantener actualizada la información financiera sobre las pretenciones economicas en  los procesos  juridiciales a favor por pasiva y por activa y su entrega opoortuna  para que sirva de apoyo para la toma de decisiones de la entidad </t>
  </si>
  <si>
    <t xml:space="preserve">Entrega mensual de la información sobre las pretenciones economicas en los procesos judiciales a la Dirección Financiera </t>
  </si>
  <si>
    <t xml:space="preserve">Entrega del 100 de la información solicitada de forma mensual a la Dirección Financiera </t>
  </si>
  <si>
    <t xml:space="preserve">Director (a) jurídico  y Axiliar Administrativa </t>
  </si>
  <si>
    <t>Elaborar  y presentar  con soportes el informe semestral de las decisiones adoptadas por el comité de conciliación de manera semestral a los miembros del comité de conciliación</t>
  </si>
  <si>
    <t xml:space="preserve">Informes semestrales completos y oportunos sobre las decisiones del comité de conciliación </t>
  </si>
  <si>
    <t xml:space="preserve">2 informes semestrales </t>
  </si>
  <si>
    <t xml:space="preserve">No de informes solicitados / numero de informes presentados </t>
  </si>
  <si>
    <t>Profesional Univesitario adscrito a la Dirección Jurídica  y Director (a) Jurídico (a)</t>
  </si>
  <si>
    <t xml:space="preserve">Gestionar el sistema  EKOGUI para la administración </t>
  </si>
  <si>
    <t xml:space="preserve">Contar con un sistema de gestión de la información de los expedientes judiciales </t>
  </si>
  <si>
    <t xml:space="preserve">Implementación del Sistema EKOGUI en Metroplus S.A </t>
  </si>
  <si>
    <t>No de acciones realizadas  /  Numero de acciiones necesarias para la implementación del Sistema EKOGUI</t>
  </si>
  <si>
    <t xml:space="preserve">Director (a) Jurídico (a) y profesional universitario </t>
  </si>
  <si>
    <t>Realizar reuniones por lo menos quincenales  con lo abogados encargados de  la representación judicial de la entidad  para la efectiva defensa de los intereses de la Entidad e Identificar, analizar y valorar los riesgos del daño antijurídico a fin de establecer las causas generadoras de dichos riesgos para proponer las políticas y controles que sean necesarias</t>
  </si>
  <si>
    <t xml:space="preserve">Garantizar la defensa tecnica de la entidad y el cumplimiento de la política de daño antijurídico </t>
  </si>
  <si>
    <t xml:space="preserve">Reuniones periodicas con los abogados de representación de Metroplus para coordinar y garantizar la defensa técnica de la entidad </t>
  </si>
  <si>
    <t xml:space="preserve">No de reuniones realizadas / No de reuniones programadas </t>
  </si>
  <si>
    <t xml:space="preserve">Director (a) Juridico (a) y abogados contratistas de representación judicial </t>
  </si>
  <si>
    <t>Cumplimiento a las acciones presentadas frente a la auditoría de procesos, laudos, sentencias y conciliaciones</t>
  </si>
  <si>
    <t xml:space="preserve">Desarrollar el 100% de las acciones plasmadas en el plan de mejoramiento de sentencias, laudos y conciliaciones </t>
  </si>
  <si>
    <t>Juridica</t>
  </si>
  <si>
    <t>DESARROLLO DE TALENTO HUMANO</t>
  </si>
  <si>
    <t>Desarrollar y retener personal de alto desempeño.                                                              Fortalecer la cultura organizacional.</t>
  </si>
  <si>
    <t>Implementar modelo de gestión integral del talento humano.                      Modelo de gestión del conocimiento.</t>
  </si>
  <si>
    <t>Aumentar el nivel tecnológico.</t>
  </si>
  <si>
    <t>Definir una estrategia de Gestión TIC, que
responda a las necesidades de la entidad, alineada con el Direccionamiento Estratégico y la Política de
Gobierno Digital.</t>
  </si>
  <si>
    <t>Modernización de gestión Documental.</t>
  </si>
  <si>
    <t>APRENDIZAJE Y CRECIMIENTO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</si>
</sst>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 #,##0_);[Red]\(&quot;$&quot;\ #,##0\)"/>
    <numFmt numFmtId="44" formatCode="_(&quot;$&quot;\ * #,##0.00_);_(&quot;$&quot;\ * \(#,##0.00\);_(&quot;$&quot;\ * &quot;-&quot;??_);_(@_)"/>
    <numFmt numFmtId="164" formatCode="_-&quot;$&quot;\ * #,##0.00_-;\-&quot;$&quot;\ * #,##0.00_-;_-&quot;$&quot;\ * &quot;-&quot;??_-;_-@_-"/>
    <numFmt numFmtId="165" formatCode="_-* #,##0.00_-;\-* #,##0.00_-;_-* &quot;-&quot;??_-;_-@_-"/>
    <numFmt numFmtId="166" formatCode="yyyy\-mm\-dd;@"/>
    <numFmt numFmtId="167" formatCode="0.0%"/>
    <numFmt numFmtId="168" formatCode="_-&quot;$&quot;\ * #,##0_-;\-&quot;$&quot;\ * #,##0_-;_-&quot;$&quot;\ * &quot;-&quot;??_-;_-@_-"/>
    <numFmt numFmtId="169" formatCode="[$$-240A]\ #,##0"/>
  </numFmts>
  <fonts count="50" x14ac:knownFonts="1">
    <font>
      <sz val="11"/>
      <color theme="1"/>
      <name val="Calibri"/>
      <family val="2"/>
      <scheme val="minor"/>
    </font>
    <font>
      <b/>
      <sz val="18"/>
      <color indexed="8"/>
      <name val="Arial"/>
      <family val="2"/>
    </font>
    <font>
      <sz val="11"/>
      <color indexed="8"/>
      <name val="Arial"/>
      <family val="2"/>
    </font>
    <font>
      <b/>
      <sz val="11"/>
      <color indexed="8"/>
      <name val="Arial"/>
      <family val="2"/>
    </font>
    <font>
      <sz val="10"/>
      <name val="Arial"/>
      <family val="2"/>
    </font>
    <font>
      <b/>
      <sz val="20"/>
      <name val="Arial"/>
      <family val="2"/>
    </font>
    <font>
      <b/>
      <sz val="10"/>
      <color indexed="8"/>
      <name val="Arial"/>
      <family val="2"/>
    </font>
    <font>
      <b/>
      <u/>
      <sz val="11"/>
      <name val="Arial"/>
      <family val="2"/>
    </font>
    <font>
      <b/>
      <sz val="11"/>
      <name val="Arial"/>
      <family val="2"/>
    </font>
    <font>
      <b/>
      <sz val="11"/>
      <color indexed="12"/>
      <name val="Arial"/>
      <family val="2"/>
    </font>
    <font>
      <b/>
      <sz val="11"/>
      <name val="Calibri"/>
      <family val="2"/>
    </font>
    <font>
      <sz val="10"/>
      <color indexed="8"/>
      <name val="Arial"/>
      <family val="2"/>
    </font>
    <font>
      <sz val="11"/>
      <color indexed="8"/>
      <name val="Calibri"/>
      <family val="2"/>
    </font>
    <font>
      <sz val="11"/>
      <color theme="1"/>
      <name val="Calibri"/>
      <family val="2"/>
      <scheme val="minor"/>
    </font>
    <font>
      <sz val="12"/>
      <color theme="1"/>
      <name val="Arial"/>
      <family val="2"/>
    </font>
    <font>
      <b/>
      <sz val="8"/>
      <color indexed="81"/>
      <name val="Tahoma"/>
      <family val="2"/>
    </font>
    <font>
      <sz val="8"/>
      <color indexed="81"/>
      <name val="Tahoma"/>
      <family val="2"/>
    </font>
    <font>
      <b/>
      <sz val="9"/>
      <color indexed="81"/>
      <name val="Tahoma"/>
      <family val="2"/>
    </font>
    <font>
      <sz val="9"/>
      <color indexed="81"/>
      <name val="Tahoma"/>
      <family val="2"/>
    </font>
    <font>
      <sz val="14"/>
      <color theme="1"/>
      <name val="Arial"/>
      <family val="2"/>
    </font>
    <font>
      <b/>
      <sz val="9"/>
      <color theme="1"/>
      <name val="Calibri"/>
      <family val="2"/>
      <scheme val="minor"/>
    </font>
    <font>
      <sz val="9"/>
      <color indexed="81"/>
      <name val="Tahoma"/>
      <charset val="1"/>
    </font>
    <font>
      <sz val="12"/>
      <name val="Arial"/>
      <family val="2"/>
    </font>
    <font>
      <sz val="12"/>
      <color rgb="FFFF0000"/>
      <name val="Arial"/>
      <family val="2"/>
    </font>
    <font>
      <b/>
      <sz val="10"/>
      <name val="Arial"/>
      <family val="2"/>
    </font>
    <font>
      <b/>
      <sz val="16"/>
      <color theme="1"/>
      <name val="Calibri"/>
      <family val="2"/>
      <scheme val="minor"/>
    </font>
    <font>
      <sz val="12"/>
      <color indexed="8"/>
      <name val="Arial"/>
      <family val="2"/>
    </font>
    <font>
      <b/>
      <sz val="12"/>
      <name val="Arial"/>
      <family val="2"/>
    </font>
    <font>
      <b/>
      <sz val="12"/>
      <color indexed="8"/>
      <name val="Arial"/>
      <family val="2"/>
    </font>
    <font>
      <sz val="14"/>
      <color theme="1"/>
      <name val="Calibri"/>
      <family val="2"/>
      <scheme val="minor"/>
    </font>
    <font>
      <b/>
      <sz val="14"/>
      <color indexed="8"/>
      <name val="Arial"/>
      <family val="2"/>
    </font>
    <font>
      <b/>
      <sz val="14"/>
      <color theme="1"/>
      <name val="Calibri"/>
      <family val="2"/>
      <scheme val="minor"/>
    </font>
    <font>
      <sz val="14"/>
      <name val="Arial"/>
      <family val="2"/>
    </font>
    <font>
      <sz val="14"/>
      <color indexed="8"/>
      <name val="Arial"/>
      <family val="2"/>
    </font>
    <font>
      <b/>
      <sz val="12"/>
      <color theme="1"/>
      <name val="Arial"/>
      <family val="2"/>
    </font>
    <font>
      <sz val="8"/>
      <name val="Calibri"/>
      <family val="2"/>
      <scheme val="minor"/>
    </font>
    <font>
      <b/>
      <sz val="11"/>
      <color theme="1"/>
      <name val="Calibri"/>
      <family val="2"/>
      <scheme val="minor"/>
    </font>
    <font>
      <sz val="11"/>
      <name val="Calibri"/>
      <family val="2"/>
      <scheme val="minor"/>
    </font>
    <font>
      <b/>
      <sz val="9"/>
      <color indexed="8"/>
      <name val="Arial"/>
      <family val="2"/>
    </font>
    <font>
      <sz val="11"/>
      <color theme="1"/>
      <name val="Arial"/>
      <family val="2"/>
    </font>
    <font>
      <sz val="11"/>
      <name val="Arial"/>
      <family val="2"/>
    </font>
    <font>
      <sz val="11"/>
      <color rgb="FF000000"/>
      <name val="Arial"/>
      <family val="2"/>
    </font>
    <font>
      <sz val="10"/>
      <color theme="1"/>
      <name val="Arial"/>
      <family val="2"/>
    </font>
    <font>
      <sz val="11"/>
      <name val="Calibri"/>
      <family val="2"/>
    </font>
    <font>
      <sz val="10"/>
      <color rgb="FF000000"/>
      <name val="Arial"/>
      <family val="2"/>
    </font>
    <font>
      <u/>
      <sz val="10"/>
      <name val="Arial"/>
      <family val="2"/>
    </font>
    <font>
      <b/>
      <sz val="10"/>
      <color theme="1"/>
      <name val="Arial"/>
      <family val="2"/>
    </font>
    <font>
      <sz val="11"/>
      <color rgb="FF000000"/>
      <name val="Calibri"/>
      <family val="2"/>
    </font>
    <font>
      <sz val="9"/>
      <color theme="1"/>
      <name val="Calibri"/>
      <family val="2"/>
      <scheme val="minor"/>
    </font>
    <font>
      <sz val="9"/>
      <name val="Calibri"/>
      <family val="2"/>
      <scheme val="minor"/>
    </font>
  </fonts>
  <fills count="17">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indexed="31"/>
        <bgColor indexed="64"/>
      </patternFill>
    </fill>
    <fill>
      <patternFill patternType="solid">
        <fgColor indexed="27"/>
        <bgColor indexed="64"/>
      </patternFill>
    </fill>
    <fill>
      <patternFill patternType="solid">
        <fgColor theme="9" tint="0.39997558519241921"/>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rgb="FF92D050"/>
        <bgColor indexed="64"/>
      </patternFill>
    </fill>
    <fill>
      <patternFill patternType="solid">
        <fgColor rgb="FFFFFF00"/>
        <bgColor indexed="64"/>
      </patternFill>
    </fill>
    <fill>
      <patternFill patternType="solid">
        <fgColor rgb="FF0070C0"/>
        <bgColor indexed="64"/>
      </patternFill>
    </fill>
    <fill>
      <patternFill patternType="solid">
        <fgColor theme="9" tint="-0.249977111117893"/>
        <bgColor indexed="64"/>
      </patternFill>
    </fill>
    <fill>
      <patternFill patternType="solid">
        <fgColor theme="0"/>
        <bgColor theme="0"/>
      </patternFill>
    </fill>
    <fill>
      <patternFill patternType="solid">
        <fgColor theme="4"/>
        <bgColor indexed="64"/>
      </patternFill>
    </fill>
  </fills>
  <borders count="5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rgb="FF000000"/>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auto="1"/>
      </left>
      <right style="medium">
        <color auto="1"/>
      </right>
      <top/>
      <bottom style="thin">
        <color indexed="64"/>
      </bottom>
      <diagonal/>
    </border>
    <border>
      <left style="medium">
        <color auto="1"/>
      </left>
      <right style="medium">
        <color auto="1"/>
      </right>
      <top style="thin">
        <color indexed="64"/>
      </top>
      <bottom/>
      <diagonal/>
    </border>
  </borders>
  <cellStyleXfs count="12">
    <xf numFmtId="0" fontId="0" fillId="0" borderId="0"/>
    <xf numFmtId="0" fontId="4" fillId="0" borderId="0"/>
    <xf numFmtId="44" fontId="13" fillId="0" borderId="0" applyFont="0" applyFill="0" applyBorder="0" applyAlignment="0" applyProtection="0"/>
    <xf numFmtId="9" fontId="12" fillId="0" borderId="0" applyFont="0" applyFill="0" applyBorder="0" applyAlignment="0" applyProtection="0"/>
    <xf numFmtId="0" fontId="13" fillId="0" borderId="0"/>
    <xf numFmtId="0" fontId="4" fillId="0" borderId="0"/>
    <xf numFmtId="0" fontId="13" fillId="0" borderId="0"/>
    <xf numFmtId="0" fontId="4" fillId="0" borderId="0"/>
    <xf numFmtId="9" fontId="12" fillId="0" borderId="0" applyFont="0" applyFill="0" applyBorder="0" applyAlignment="0" applyProtection="0"/>
    <xf numFmtId="9" fontId="13" fillId="0" borderId="0" applyFont="0" applyFill="0" applyBorder="0" applyAlignment="0" applyProtection="0"/>
    <xf numFmtId="165" fontId="13" fillId="0" borderId="0" applyFont="0" applyFill="0" applyBorder="0" applyAlignment="0" applyProtection="0"/>
    <xf numFmtId="164" fontId="13" fillId="0" borderId="0" applyFont="0" applyFill="0" applyBorder="0" applyAlignment="0" applyProtection="0"/>
  </cellStyleXfs>
  <cellXfs count="737">
    <xf numFmtId="0" fontId="0" fillId="0" borderId="0" xfId="0"/>
    <xf numFmtId="0" fontId="2" fillId="2" borderId="3" xfId="0" applyFont="1" applyFill="1" applyBorder="1"/>
    <xf numFmtId="0" fontId="0" fillId="2" borderId="3" xfId="0" applyFill="1" applyBorder="1"/>
    <xf numFmtId="0" fontId="2" fillId="2" borderId="8" xfId="0" applyFont="1" applyFill="1" applyBorder="1"/>
    <xf numFmtId="0" fontId="0" fillId="2" borderId="8" xfId="0" applyFill="1" applyBorder="1"/>
    <xf numFmtId="0" fontId="6" fillId="4" borderId="12" xfId="0" applyFont="1" applyFill="1" applyBorder="1" applyAlignment="1">
      <alignment vertical="center" wrapText="1"/>
    </xf>
    <xf numFmtId="0" fontId="3" fillId="4" borderId="12" xfId="0" applyFont="1" applyFill="1" applyBorder="1" applyAlignment="1">
      <alignment horizontal="center" vertical="center" wrapText="1"/>
    </xf>
    <xf numFmtId="17" fontId="9" fillId="5" borderId="12" xfId="1" applyNumberFormat="1" applyFont="1" applyFill="1" applyBorder="1" applyAlignment="1">
      <alignment horizontal="center" vertical="center"/>
    </xf>
    <xf numFmtId="0" fontId="0" fillId="0" borderId="12" xfId="0" applyBorder="1"/>
    <xf numFmtId="0" fontId="11" fillId="0" borderId="12" xfId="0" applyFont="1" applyBorder="1" applyAlignment="1">
      <alignment vertical="top"/>
    </xf>
    <xf numFmtId="9" fontId="11" fillId="0" borderId="12" xfId="0" applyNumberFormat="1" applyFont="1" applyBorder="1" applyAlignment="1">
      <alignment horizontal="center" vertical="center" wrapText="1"/>
    </xf>
    <xf numFmtId="9" fontId="11" fillId="0" borderId="12" xfId="0" applyNumberFormat="1" applyFont="1" applyBorder="1" applyAlignment="1">
      <alignment horizontal="left" vertical="top" wrapText="1"/>
    </xf>
    <xf numFmtId="10" fontId="0" fillId="0" borderId="0" xfId="0" applyNumberFormat="1"/>
    <xf numFmtId="0" fontId="0" fillId="8" borderId="3" xfId="0" applyFill="1" applyBorder="1"/>
    <xf numFmtId="0" fontId="0" fillId="8" borderId="2" xfId="0" applyFill="1" applyBorder="1"/>
    <xf numFmtId="0" fontId="0" fillId="8" borderId="8" xfId="0" applyFill="1" applyBorder="1"/>
    <xf numFmtId="0" fontId="0" fillId="8" borderId="7" xfId="0" applyFill="1" applyBorder="1"/>
    <xf numFmtId="0" fontId="0" fillId="8" borderId="0" xfId="0" applyFill="1"/>
    <xf numFmtId="0" fontId="5" fillId="3" borderId="21" xfId="1" applyFont="1" applyFill="1" applyBorder="1" applyAlignment="1">
      <alignment horizontal="center" vertical="center" wrapText="1"/>
    </xf>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1" fillId="2" borderId="1" xfId="0" applyFont="1" applyFill="1" applyBorder="1" applyAlignment="1">
      <alignment vertical="center"/>
    </xf>
    <xf numFmtId="0" fontId="1" fillId="2" borderId="3" xfId="0" applyFont="1" applyFill="1" applyBorder="1" applyAlignment="1">
      <alignment vertical="center"/>
    </xf>
    <xf numFmtId="0" fontId="1" fillId="2" borderId="2" xfId="0" applyFont="1" applyFill="1" applyBorder="1" applyAlignment="1">
      <alignment vertical="center"/>
    </xf>
    <xf numFmtId="0" fontId="1" fillId="2" borderId="4" xfId="0" applyFont="1" applyFill="1" applyBorder="1" applyAlignment="1">
      <alignment vertical="center"/>
    </xf>
    <xf numFmtId="0" fontId="1" fillId="2" borderId="0" xfId="0" applyFont="1" applyFill="1" applyAlignment="1">
      <alignment vertic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8" xfId="0" applyFont="1" applyFill="1" applyBorder="1" applyAlignment="1">
      <alignment vertical="center"/>
    </xf>
    <xf numFmtId="0" fontId="1" fillId="2" borderId="7" xfId="0" applyFont="1" applyFill="1" applyBorder="1" applyAlignment="1">
      <alignment vertical="center"/>
    </xf>
    <xf numFmtId="0" fontId="0" fillId="12" borderId="0" xfId="0" applyFill="1"/>
    <xf numFmtId="9" fontId="0" fillId="12" borderId="0" xfId="0" applyNumberFormat="1" applyFill="1"/>
    <xf numFmtId="0" fontId="4" fillId="8" borderId="0" xfId="0" applyFont="1" applyFill="1" applyAlignment="1">
      <alignment horizontal="center" vertical="center" wrapText="1"/>
    </xf>
    <xf numFmtId="9" fontId="4" fillId="8" borderId="0" xfId="1" applyNumberFormat="1" applyFill="1" applyAlignment="1">
      <alignment horizontal="center" vertical="center" wrapText="1"/>
    </xf>
    <xf numFmtId="9" fontId="4" fillId="8" borderId="0" xfId="1" applyNumberFormat="1" applyFill="1" applyAlignment="1">
      <alignment horizontal="left" vertical="center" wrapText="1"/>
    </xf>
    <xf numFmtId="0" fontId="24" fillId="8" borderId="12" xfId="0" applyFont="1" applyFill="1" applyBorder="1" applyAlignment="1">
      <alignment horizontal="center" vertical="center" wrapText="1"/>
    </xf>
    <xf numFmtId="0" fontId="14" fillId="13" borderId="12" xfId="0" applyFont="1" applyFill="1" applyBorder="1" applyAlignment="1">
      <alignment vertical="center" wrapText="1"/>
    </xf>
    <xf numFmtId="0" fontId="14" fillId="13" borderId="12" xfId="0" applyFont="1" applyFill="1" applyBorder="1" applyAlignment="1">
      <alignment horizontal="center" vertical="center" wrapText="1"/>
    </xf>
    <xf numFmtId="0" fontId="22" fillId="13" borderId="12" xfId="0" applyFont="1" applyFill="1" applyBorder="1" applyAlignment="1">
      <alignment vertical="center" wrapText="1"/>
    </xf>
    <xf numFmtId="0" fontId="0" fillId="8" borderId="0" xfId="0" applyFill="1" applyAlignment="1">
      <alignment horizontal="center"/>
    </xf>
    <xf numFmtId="0" fontId="25" fillId="8" borderId="0" xfId="0" applyFont="1" applyFill="1" applyAlignment="1">
      <alignment horizontal="right" vertical="center"/>
    </xf>
    <xf numFmtId="0" fontId="11" fillId="8" borderId="0" xfId="0" applyFont="1" applyFill="1" applyAlignment="1">
      <alignment vertical="center" wrapText="1"/>
    </xf>
    <xf numFmtId="9" fontId="3" fillId="8" borderId="0" xfId="3" applyFont="1" applyFill="1" applyBorder="1" applyAlignment="1">
      <alignment horizontal="center" vertical="center" wrapText="1"/>
    </xf>
    <xf numFmtId="0" fontId="4" fillId="8" borderId="0" xfId="1" applyFill="1" applyAlignment="1">
      <alignment horizontal="center" vertical="center" wrapText="1"/>
    </xf>
    <xf numFmtId="1" fontId="4" fillId="8" borderId="0" xfId="1" applyNumberFormat="1" applyFill="1" applyAlignment="1">
      <alignment horizontal="center" vertical="center" wrapText="1"/>
    </xf>
    <xf numFmtId="17" fontId="4" fillId="8" borderId="0" xfId="0" applyNumberFormat="1" applyFont="1" applyFill="1" applyAlignment="1">
      <alignment horizontal="center" vertical="center" wrapText="1"/>
    </xf>
    <xf numFmtId="0" fontId="11" fillId="8" borderId="0" xfId="0" applyFont="1" applyFill="1" applyAlignment="1">
      <alignment horizontal="center" vertical="center"/>
    </xf>
    <xf numFmtId="9" fontId="11" fillId="8" borderId="0" xfId="0" applyNumberFormat="1" applyFont="1" applyFill="1" applyAlignment="1">
      <alignment horizontal="left" vertical="center" wrapText="1"/>
    </xf>
    <xf numFmtId="9" fontId="11" fillId="8" borderId="0" xfId="0" applyNumberFormat="1" applyFont="1" applyFill="1" applyAlignment="1">
      <alignment horizontal="center" vertical="center" wrapText="1"/>
    </xf>
    <xf numFmtId="10" fontId="0" fillId="8" borderId="0" xfId="0" applyNumberFormat="1" applyFill="1"/>
    <xf numFmtId="0" fontId="26" fillId="0" borderId="17" xfId="0" applyFont="1" applyBorder="1" applyAlignment="1">
      <alignment vertical="center" wrapText="1"/>
    </xf>
    <xf numFmtId="9" fontId="26" fillId="0" borderId="17" xfId="3" applyFont="1" applyFill="1" applyBorder="1" applyAlignment="1">
      <alignment horizontal="center" vertical="center" wrapText="1"/>
    </xf>
    <xf numFmtId="0" fontId="26" fillId="0" borderId="12" xfId="0" applyFont="1" applyBorder="1" applyAlignment="1">
      <alignment vertical="center" wrapText="1"/>
    </xf>
    <xf numFmtId="9" fontId="26" fillId="0" borderId="12" xfId="3" applyFont="1" applyFill="1" applyBorder="1" applyAlignment="1">
      <alignment horizontal="center" vertical="center" wrapText="1"/>
    </xf>
    <xf numFmtId="0" fontId="26" fillId="0" borderId="16" xfId="0" applyFont="1" applyBorder="1" applyAlignment="1">
      <alignment vertical="center" wrapText="1"/>
    </xf>
    <xf numFmtId="9" fontId="26" fillId="0" borderId="16" xfId="3" applyFont="1" applyFill="1" applyBorder="1" applyAlignment="1">
      <alignment horizontal="center" vertical="center" wrapText="1"/>
    </xf>
    <xf numFmtId="0" fontId="27" fillId="13" borderId="16" xfId="0" applyFont="1" applyFill="1" applyBorder="1" applyAlignment="1">
      <alignment horizontal="center" vertical="center" wrapText="1"/>
    </xf>
    <xf numFmtId="0" fontId="22" fillId="8" borderId="12" xfId="0" applyFont="1" applyFill="1" applyBorder="1" applyAlignment="1">
      <alignment vertical="center" wrapText="1"/>
    </xf>
    <xf numFmtId="1" fontId="22" fillId="2" borderId="12" xfId="1" applyNumberFormat="1" applyFont="1" applyFill="1" applyBorder="1" applyAlignment="1">
      <alignment horizontal="center" vertical="center" wrapText="1"/>
    </xf>
    <xf numFmtId="0" fontId="26" fillId="0" borderId="12" xfId="0" applyFont="1" applyBorder="1" applyAlignment="1">
      <alignment horizontal="center" vertical="center" wrapText="1"/>
    </xf>
    <xf numFmtId="0" fontId="22" fillId="8" borderId="16" xfId="0" applyFont="1" applyFill="1" applyBorder="1" applyAlignment="1">
      <alignment vertical="center" wrapText="1"/>
    </xf>
    <xf numFmtId="0" fontId="27" fillId="13" borderId="12" xfId="0" applyFont="1" applyFill="1" applyBorder="1" applyAlignment="1">
      <alignment horizontal="center" vertical="center" wrapText="1"/>
    </xf>
    <xf numFmtId="1" fontId="22" fillId="13" borderId="12" xfId="1" applyNumberFormat="1" applyFont="1" applyFill="1" applyBorder="1" applyAlignment="1">
      <alignment horizontal="center" vertical="center" wrapText="1"/>
    </xf>
    <xf numFmtId="9" fontId="22" fillId="8" borderId="17" xfId="0" applyNumberFormat="1" applyFont="1" applyFill="1" applyBorder="1" applyAlignment="1">
      <alignment horizontal="justify" vertical="center" wrapText="1"/>
    </xf>
    <xf numFmtId="1" fontId="22" fillId="8" borderId="17" xfId="1" applyNumberFormat="1" applyFont="1" applyFill="1" applyBorder="1" applyAlignment="1">
      <alignment horizontal="center" vertical="center"/>
    </xf>
    <xf numFmtId="0" fontId="22" fillId="2" borderId="12" xfId="0" applyFont="1" applyFill="1" applyBorder="1" applyAlignment="1">
      <alignment horizontal="center" vertical="center" wrapText="1"/>
    </xf>
    <xf numFmtId="1" fontId="22" fillId="8" borderId="12" xfId="1" applyNumberFormat="1" applyFont="1" applyFill="1" applyBorder="1" applyAlignment="1">
      <alignment horizontal="center" vertical="center"/>
    </xf>
    <xf numFmtId="9" fontId="22" fillId="8" borderId="12" xfId="0" applyNumberFormat="1" applyFont="1" applyFill="1" applyBorder="1" applyAlignment="1">
      <alignment horizontal="justify" vertical="center" wrapText="1"/>
    </xf>
    <xf numFmtId="0" fontId="14" fillId="8" borderId="16" xfId="0" applyFont="1" applyFill="1" applyBorder="1" applyAlignment="1">
      <alignment horizontal="justify" vertical="center" wrapText="1"/>
    </xf>
    <xf numFmtId="1" fontId="22" fillId="8" borderId="16" xfId="1" applyNumberFormat="1" applyFont="1" applyFill="1" applyBorder="1" applyAlignment="1">
      <alignment horizontal="center" vertical="center"/>
    </xf>
    <xf numFmtId="0" fontId="22" fillId="13" borderId="12" xfId="0" applyFont="1" applyFill="1" applyBorder="1" applyAlignment="1">
      <alignment horizontal="center" vertical="center" wrapText="1"/>
    </xf>
    <xf numFmtId="9" fontId="28" fillId="13" borderId="18" xfId="3" applyFont="1" applyFill="1" applyBorder="1" applyAlignment="1">
      <alignment horizontal="center" vertical="center" wrapText="1"/>
    </xf>
    <xf numFmtId="1" fontId="28" fillId="13" borderId="18" xfId="3" applyNumberFormat="1" applyFont="1" applyFill="1" applyBorder="1" applyAlignment="1">
      <alignment horizontal="center" vertical="center" wrapText="1"/>
    </xf>
    <xf numFmtId="9" fontId="22" fillId="13" borderId="12" xfId="1" applyNumberFormat="1" applyFont="1" applyFill="1" applyBorder="1" applyAlignment="1">
      <alignment horizontal="center" vertical="center" wrapText="1"/>
    </xf>
    <xf numFmtId="0" fontId="27" fillId="8" borderId="12" xfId="0" applyFont="1" applyFill="1" applyBorder="1" applyAlignment="1">
      <alignment horizontal="center" vertical="center" wrapText="1"/>
    </xf>
    <xf numFmtId="9" fontId="28" fillId="0" borderId="12" xfId="3" applyFont="1" applyFill="1" applyBorder="1" applyAlignment="1">
      <alignment horizontal="center" vertical="center" wrapText="1"/>
    </xf>
    <xf numFmtId="0" fontId="22" fillId="0" borderId="12" xfId="1" applyFont="1" applyBorder="1" applyAlignment="1">
      <alignment horizontal="left" vertical="center" wrapText="1"/>
    </xf>
    <xf numFmtId="0" fontId="22" fillId="0" borderId="12" xfId="1" applyFont="1" applyBorder="1" applyAlignment="1">
      <alignment horizontal="center" vertical="center" wrapText="1"/>
    </xf>
    <xf numFmtId="9" fontId="22" fillId="9" borderId="12" xfId="1" applyNumberFormat="1" applyFont="1" applyFill="1" applyBorder="1" applyAlignment="1">
      <alignment horizontal="center" vertical="center" wrapText="1"/>
    </xf>
    <xf numFmtId="0" fontId="26" fillId="0" borderId="12" xfId="0" applyFont="1" applyBorder="1" applyAlignment="1">
      <alignment horizontal="center" vertical="center"/>
    </xf>
    <xf numFmtId="9" fontId="26" fillId="0" borderId="12" xfId="0" applyNumberFormat="1" applyFont="1" applyBorder="1" applyAlignment="1">
      <alignment horizontal="left" vertical="center" wrapText="1"/>
    </xf>
    <xf numFmtId="9" fontId="22" fillId="8" borderId="12" xfId="1" applyNumberFormat="1" applyFont="1" applyFill="1" applyBorder="1" applyAlignment="1">
      <alignment horizontal="left" vertical="center" wrapText="1"/>
    </xf>
    <xf numFmtId="9" fontId="22" fillId="2" borderId="12" xfId="1" applyNumberFormat="1" applyFont="1" applyFill="1" applyBorder="1" applyAlignment="1">
      <alignment horizontal="center" vertical="center" wrapText="1"/>
    </xf>
    <xf numFmtId="0" fontId="26" fillId="13" borderId="12" xfId="0" applyFont="1" applyFill="1" applyBorder="1" applyAlignment="1">
      <alignment vertical="center" wrapText="1"/>
    </xf>
    <xf numFmtId="9" fontId="28" fillId="13" borderId="12" xfId="3" applyFont="1" applyFill="1" applyBorder="1" applyAlignment="1">
      <alignment horizontal="center" vertical="center" wrapText="1"/>
    </xf>
    <xf numFmtId="0" fontId="22" fillId="13" borderId="12" xfId="1" applyFont="1" applyFill="1" applyBorder="1" applyAlignment="1">
      <alignment horizontal="center" vertical="center" wrapText="1"/>
    </xf>
    <xf numFmtId="17" fontId="22" fillId="13" borderId="12" xfId="0" applyNumberFormat="1" applyFont="1" applyFill="1" applyBorder="1" applyAlignment="1">
      <alignment horizontal="center" vertical="center" wrapText="1"/>
    </xf>
    <xf numFmtId="0" fontId="26" fillId="13" borderId="12" xfId="0" applyFont="1" applyFill="1" applyBorder="1" applyAlignment="1">
      <alignment horizontal="center" vertical="center"/>
    </xf>
    <xf numFmtId="9" fontId="26" fillId="13" borderId="12" xfId="0" applyNumberFormat="1" applyFont="1" applyFill="1" applyBorder="1" applyAlignment="1">
      <alignment horizontal="left" vertical="center" wrapText="1"/>
    </xf>
    <xf numFmtId="9" fontId="22" fillId="13" borderId="12" xfId="1" applyNumberFormat="1" applyFont="1" applyFill="1" applyBorder="1" applyAlignment="1">
      <alignment horizontal="left" vertical="center" wrapText="1"/>
    </xf>
    <xf numFmtId="0" fontId="29" fillId="0" borderId="12" xfId="0" applyFont="1" applyBorder="1" applyAlignment="1">
      <alignment horizontal="center"/>
    </xf>
    <xf numFmtId="9" fontId="30" fillId="14" borderId="12" xfId="3" applyFont="1" applyFill="1" applyBorder="1" applyAlignment="1">
      <alignment horizontal="center" vertical="center" wrapText="1"/>
    </xf>
    <xf numFmtId="0" fontId="31" fillId="0" borderId="12" xfId="0" applyFont="1" applyBorder="1" applyAlignment="1">
      <alignment horizontal="right" vertical="center"/>
    </xf>
    <xf numFmtId="0" fontId="32" fillId="2" borderId="12" xfId="0" applyFont="1" applyFill="1" applyBorder="1" applyAlignment="1">
      <alignment horizontal="center" vertical="center" wrapText="1"/>
    </xf>
    <xf numFmtId="0" fontId="33" fillId="0" borderId="12" xfId="0" applyFont="1" applyBorder="1" applyAlignment="1">
      <alignment vertical="center" wrapText="1"/>
    </xf>
    <xf numFmtId="0" fontId="32" fillId="0" borderId="12" xfId="1" applyFont="1" applyBorder="1" applyAlignment="1">
      <alignment horizontal="center" vertical="center" wrapText="1"/>
    </xf>
    <xf numFmtId="1" fontId="32" fillId="2" borderId="12" xfId="1" applyNumberFormat="1" applyFont="1" applyFill="1" applyBorder="1" applyAlignment="1">
      <alignment horizontal="center" vertical="center" wrapText="1"/>
    </xf>
    <xf numFmtId="0" fontId="29" fillId="0" borderId="12" xfId="0" applyFont="1" applyBorder="1"/>
    <xf numFmtId="0" fontId="29" fillId="0" borderId="12" xfId="0" applyFont="1" applyBorder="1" applyAlignment="1">
      <alignment horizontal="center" vertical="center" wrapText="1"/>
    </xf>
    <xf numFmtId="17" fontId="32" fillId="2" borderId="12" xfId="0" applyNumberFormat="1" applyFont="1" applyFill="1" applyBorder="1" applyAlignment="1">
      <alignment horizontal="center" vertical="center" wrapText="1"/>
    </xf>
    <xf numFmtId="9" fontId="32" fillId="9" borderId="12" xfId="1" applyNumberFormat="1" applyFont="1" applyFill="1" applyBorder="1" applyAlignment="1">
      <alignment horizontal="center" vertical="center" wrapText="1"/>
    </xf>
    <xf numFmtId="0" fontId="33" fillId="0" borderId="12" xfId="0" applyFont="1" applyBorder="1" applyAlignment="1">
      <alignment horizontal="center" vertical="center"/>
    </xf>
    <xf numFmtId="9" fontId="33" fillId="0" borderId="12" xfId="0" applyNumberFormat="1" applyFont="1" applyBorder="1" applyAlignment="1">
      <alignment horizontal="left" vertical="center" wrapText="1"/>
    </xf>
    <xf numFmtId="9" fontId="32" fillId="8" borderId="12" xfId="1" applyNumberFormat="1" applyFont="1" applyFill="1" applyBorder="1" applyAlignment="1">
      <alignment horizontal="left" vertical="center" wrapText="1"/>
    </xf>
    <xf numFmtId="9" fontId="32" fillId="2" borderId="12" xfId="1" applyNumberFormat="1" applyFont="1" applyFill="1" applyBorder="1" applyAlignment="1">
      <alignment horizontal="center" vertical="center" wrapText="1"/>
    </xf>
    <xf numFmtId="10" fontId="29" fillId="0" borderId="0" xfId="0" applyNumberFormat="1" applyFont="1"/>
    <xf numFmtId="0" fontId="29" fillId="0" borderId="0" xfId="0" applyFont="1"/>
    <xf numFmtId="0" fontId="14" fillId="0" borderId="12" xfId="0" applyFont="1" applyBorder="1" applyAlignment="1">
      <alignment horizontal="center" vertical="center" wrapText="1"/>
    </xf>
    <xf numFmtId="10" fontId="14" fillId="0" borderId="0" xfId="0" applyNumberFormat="1" applyFont="1"/>
    <xf numFmtId="0" fontId="14" fillId="0" borderId="0" xfId="0" applyFont="1"/>
    <xf numFmtId="0" fontId="14" fillId="8" borderId="12" xfId="0" applyFont="1" applyFill="1" applyBorder="1" applyAlignment="1">
      <alignment horizontal="justify" vertical="center" wrapText="1"/>
    </xf>
    <xf numFmtId="0" fontId="34" fillId="0" borderId="12" xfId="0" applyFont="1" applyBorder="1" applyAlignment="1">
      <alignment vertical="center" wrapText="1"/>
    </xf>
    <xf numFmtId="9" fontId="27" fillId="13" borderId="29" xfId="0" applyNumberFormat="1" applyFont="1" applyFill="1" applyBorder="1" applyAlignment="1">
      <alignment horizontal="center" vertical="center" wrapText="1"/>
    </xf>
    <xf numFmtId="9" fontId="27" fillId="13" borderId="21" xfId="0" applyNumberFormat="1" applyFont="1" applyFill="1" applyBorder="1" applyAlignment="1">
      <alignment horizontal="center" vertical="center" wrapText="1"/>
    </xf>
    <xf numFmtId="9" fontId="14" fillId="0" borderId="12" xfId="9" applyFont="1" applyBorder="1" applyAlignment="1">
      <alignment horizontal="center" vertical="center" wrapText="1"/>
    </xf>
    <xf numFmtId="0" fontId="31" fillId="0" borderId="12" xfId="0" applyFont="1" applyBorder="1" applyAlignment="1">
      <alignment horizontal="left" vertical="center"/>
    </xf>
    <xf numFmtId="167" fontId="22" fillId="8" borderId="12" xfId="9" applyNumberFormat="1" applyFont="1" applyFill="1" applyBorder="1" applyAlignment="1">
      <alignment horizontal="center" vertical="center" wrapText="1"/>
    </xf>
    <xf numFmtId="9" fontId="14" fillId="13" borderId="12" xfId="0" applyNumberFormat="1" applyFont="1" applyFill="1" applyBorder="1" applyAlignment="1">
      <alignment horizontal="center" vertical="center" wrapText="1"/>
    </xf>
    <xf numFmtId="167" fontId="27" fillId="13" borderId="16" xfId="0" applyNumberFormat="1" applyFont="1" applyFill="1" applyBorder="1" applyAlignment="1">
      <alignment horizontal="center" vertical="center" wrapText="1"/>
    </xf>
    <xf numFmtId="9" fontId="27" fillId="13" borderId="12" xfId="0" applyNumberFormat="1" applyFont="1" applyFill="1" applyBorder="1" applyAlignment="1">
      <alignment horizontal="center" vertical="center" wrapText="1"/>
    </xf>
    <xf numFmtId="0" fontId="14" fillId="13" borderId="12" xfId="0" applyFont="1" applyFill="1" applyBorder="1"/>
    <xf numFmtId="0" fontId="14" fillId="0" borderId="12" xfId="0" applyFont="1" applyBorder="1" applyAlignment="1">
      <alignment vertical="center" wrapText="1"/>
    </xf>
    <xf numFmtId="0" fontId="22" fillId="0" borderId="15" xfId="0" applyFont="1" applyBorder="1" applyAlignment="1">
      <alignment horizontal="left" vertical="center" wrapText="1"/>
    </xf>
    <xf numFmtId="0" fontId="22" fillId="0" borderId="19" xfId="0" applyFont="1" applyBorder="1" applyAlignment="1">
      <alignment horizontal="left" vertical="center" wrapText="1"/>
    </xf>
    <xf numFmtId="0" fontId="22" fillId="13" borderId="12" xfId="0" applyFont="1" applyFill="1" applyBorder="1" applyAlignment="1">
      <alignment horizontal="left" vertical="center" wrapText="1"/>
    </xf>
    <xf numFmtId="0" fontId="27" fillId="13" borderId="12" xfId="1" applyFont="1" applyFill="1" applyBorder="1" applyAlignment="1">
      <alignment vertical="center" wrapText="1"/>
    </xf>
    <xf numFmtId="1" fontId="27" fillId="13" borderId="12" xfId="1" applyNumberFormat="1" applyFont="1" applyFill="1" applyBorder="1" applyAlignment="1">
      <alignment horizontal="center" vertical="center" wrapText="1"/>
    </xf>
    <xf numFmtId="0" fontId="28" fillId="13" borderId="12" xfId="0" applyFont="1" applyFill="1" applyBorder="1" applyAlignment="1">
      <alignment horizontal="center" vertical="center" wrapText="1"/>
    </xf>
    <xf numFmtId="0" fontId="34" fillId="13" borderId="12" xfId="0" applyFont="1" applyFill="1" applyBorder="1" applyAlignment="1">
      <alignment horizontal="center" vertical="center" wrapText="1"/>
    </xf>
    <xf numFmtId="9" fontId="34" fillId="13" borderId="12" xfId="0" applyNumberFormat="1" applyFont="1" applyFill="1" applyBorder="1" applyAlignment="1">
      <alignment horizontal="center" vertical="center" wrapText="1"/>
    </xf>
    <xf numFmtId="10" fontId="34" fillId="0" borderId="0" xfId="0" applyNumberFormat="1" applyFont="1"/>
    <xf numFmtId="0" fontId="34" fillId="0" borderId="0" xfId="0" applyFont="1"/>
    <xf numFmtId="9" fontId="28" fillId="13" borderId="12" xfId="0" applyNumberFormat="1" applyFont="1" applyFill="1" applyBorder="1" applyAlignment="1">
      <alignment horizontal="center" vertical="center" wrapText="1"/>
    </xf>
    <xf numFmtId="9" fontId="22" fillId="8" borderId="12" xfId="9" applyFont="1" applyFill="1" applyBorder="1" applyAlignment="1">
      <alignment horizontal="center" vertical="center" wrapText="1"/>
    </xf>
    <xf numFmtId="9" fontId="27" fillId="13" borderId="15" xfId="0" applyNumberFormat="1" applyFont="1" applyFill="1" applyBorder="1" applyAlignment="1">
      <alignment horizontal="center" vertical="center" wrapText="1"/>
    </xf>
    <xf numFmtId="9" fontId="27" fillId="7" borderId="15" xfId="0" applyNumberFormat="1" applyFont="1" applyFill="1" applyBorder="1" applyAlignment="1">
      <alignment horizontal="center" vertical="center" wrapText="1"/>
    </xf>
    <xf numFmtId="0" fontId="14" fillId="13" borderId="17" xfId="0" applyFont="1" applyFill="1" applyBorder="1" applyAlignment="1">
      <alignment horizontal="center"/>
    </xf>
    <xf numFmtId="0" fontId="37" fillId="0" borderId="15" xfId="0" applyFont="1" applyBorder="1" applyAlignment="1">
      <alignment horizontal="left" vertical="center" wrapText="1"/>
    </xf>
    <xf numFmtId="0" fontId="8" fillId="3" borderId="21" xfId="1" applyFont="1" applyFill="1" applyBorder="1" applyAlignment="1">
      <alignment horizontal="center" vertical="center" wrapText="1"/>
    </xf>
    <xf numFmtId="0" fontId="38" fillId="4" borderId="12" xfId="0" applyFont="1" applyFill="1" applyBorder="1" applyAlignment="1">
      <alignment vertical="center" wrapText="1"/>
    </xf>
    <xf numFmtId="0" fontId="2" fillId="0" borderId="12" xfId="0" applyFont="1" applyBorder="1" applyAlignment="1">
      <alignment vertical="top"/>
    </xf>
    <xf numFmtId="9" fontId="2" fillId="0" borderId="12" xfId="0" applyNumberFormat="1" applyFont="1" applyBorder="1" applyAlignment="1">
      <alignment horizontal="center" vertical="center" wrapText="1"/>
    </xf>
    <xf numFmtId="9" fontId="2" fillId="0" borderId="12" xfId="0" applyNumberFormat="1" applyFont="1" applyBorder="1" applyAlignment="1">
      <alignment horizontal="left" vertical="top" wrapText="1"/>
    </xf>
    <xf numFmtId="9" fontId="2" fillId="0" borderId="12" xfId="3" applyFont="1" applyFill="1" applyBorder="1" applyAlignment="1">
      <alignment horizontal="center" vertical="center" wrapText="1"/>
    </xf>
    <xf numFmtId="0" fontId="37" fillId="0" borderId="19" xfId="0" applyFont="1" applyBorder="1" applyAlignment="1">
      <alignment horizontal="left" vertical="center" wrapText="1"/>
    </xf>
    <xf numFmtId="9" fontId="2" fillId="0" borderId="16" xfId="3" applyFont="1" applyFill="1" applyBorder="1" applyAlignment="1">
      <alignment horizontal="center" vertical="center" wrapText="1"/>
    </xf>
    <xf numFmtId="0" fontId="37" fillId="0" borderId="31" xfId="0" applyFont="1" applyBorder="1" applyAlignment="1">
      <alignment horizontal="left" vertical="center" wrapText="1"/>
    </xf>
    <xf numFmtId="9" fontId="3" fillId="0" borderId="32" xfId="3" applyFont="1" applyFill="1" applyBorder="1" applyAlignment="1">
      <alignment horizontal="center" vertical="center" wrapText="1"/>
    </xf>
    <xf numFmtId="0" fontId="2" fillId="0" borderId="12" xfId="0" applyFont="1" applyBorder="1" applyAlignment="1">
      <alignment vertical="center" wrapText="1"/>
    </xf>
    <xf numFmtId="9" fontId="40" fillId="2" borderId="33" xfId="1" applyNumberFormat="1" applyFont="1" applyFill="1" applyBorder="1" applyAlignment="1">
      <alignment horizontal="left" vertical="center" wrapText="1"/>
    </xf>
    <xf numFmtId="0" fontId="2" fillId="0" borderId="16" xfId="0" applyFont="1" applyBorder="1" applyAlignment="1">
      <alignment vertical="center" wrapText="1"/>
    </xf>
    <xf numFmtId="0" fontId="2" fillId="0" borderId="32" xfId="0" applyFont="1" applyBorder="1" applyAlignment="1">
      <alignment vertical="center" wrapText="1"/>
    </xf>
    <xf numFmtId="9" fontId="2" fillId="0" borderId="0" xfId="3" applyFont="1" applyFill="1" applyBorder="1" applyAlignment="1">
      <alignment horizontal="center" vertical="center" wrapText="1"/>
    </xf>
    <xf numFmtId="0" fontId="2" fillId="0" borderId="36" xfId="0" applyFont="1" applyBorder="1" applyAlignment="1">
      <alignment vertical="center" wrapText="1"/>
    </xf>
    <xf numFmtId="0" fontId="40" fillId="0" borderId="12" xfId="0" applyFont="1" applyBorder="1" applyAlignment="1">
      <alignment vertical="center" wrapText="1"/>
    </xf>
    <xf numFmtId="0" fontId="2" fillId="0" borderId="18" xfId="0" applyFont="1" applyBorder="1" applyAlignment="1">
      <alignment vertical="center" wrapText="1"/>
    </xf>
    <xf numFmtId="9" fontId="2" fillId="0" borderId="18" xfId="3" applyFont="1" applyFill="1" applyBorder="1" applyAlignment="1">
      <alignment horizontal="center" vertical="center" wrapText="1"/>
    </xf>
    <xf numFmtId="0" fontId="0" fillId="0" borderId="0" xfId="0" applyAlignment="1">
      <alignment horizontal="center"/>
    </xf>
    <xf numFmtId="9" fontId="10" fillId="7" borderId="12" xfId="0" applyNumberFormat="1" applyFont="1" applyFill="1" applyBorder="1" applyAlignment="1">
      <alignment horizontal="center" vertical="center" wrapText="1"/>
    </xf>
    <xf numFmtId="0" fontId="2" fillId="0" borderId="0" xfId="0" applyFont="1" applyAlignment="1">
      <alignment horizontal="center" vertical="center" wrapText="1"/>
    </xf>
    <xf numFmtId="0" fontId="40" fillId="0" borderId="0" xfId="1" applyFont="1" applyAlignment="1">
      <alignment horizontal="center" vertical="center" wrapText="1"/>
    </xf>
    <xf numFmtId="9" fontId="40" fillId="9" borderId="0" xfId="1" applyNumberFormat="1" applyFont="1" applyFill="1" applyAlignment="1">
      <alignment horizontal="center" vertical="center" wrapText="1"/>
    </xf>
    <xf numFmtId="0" fontId="2" fillId="0" borderId="0" xfId="0" applyFont="1" applyAlignment="1">
      <alignment horizontal="center" vertical="center"/>
    </xf>
    <xf numFmtId="9" fontId="2" fillId="0" borderId="0" xfId="0" applyNumberFormat="1" applyFont="1" applyAlignment="1">
      <alignment horizontal="center" vertical="center" wrapText="1"/>
    </xf>
    <xf numFmtId="9" fontId="2" fillId="0" borderId="0" xfId="0" applyNumberFormat="1" applyFont="1" applyAlignment="1">
      <alignment horizontal="left" vertical="center" wrapText="1"/>
    </xf>
    <xf numFmtId="9" fontId="40" fillId="8" borderId="0" xfId="1" applyNumberFormat="1" applyFont="1" applyFill="1" applyAlignment="1">
      <alignment horizontal="left" vertical="center" wrapText="1"/>
    </xf>
    <xf numFmtId="9" fontId="40" fillId="2" borderId="0" xfId="1" applyNumberFormat="1" applyFont="1" applyFill="1" applyAlignment="1">
      <alignment horizontal="center" vertical="center" wrapText="1"/>
    </xf>
    <xf numFmtId="0" fontId="3" fillId="2" borderId="1" xfId="0" applyFont="1" applyFill="1" applyBorder="1" applyAlignment="1">
      <alignment vertical="center"/>
    </xf>
    <xf numFmtId="0" fontId="3" fillId="2" borderId="3" xfId="0"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vertical="center"/>
    </xf>
    <xf numFmtId="0" fontId="3" fillId="2" borderId="0" xfId="0" applyFont="1" applyFill="1" applyAlignment="1">
      <alignment vertical="center"/>
    </xf>
    <xf numFmtId="0" fontId="3" fillId="2" borderId="5" xfId="0" applyFont="1" applyFill="1" applyBorder="1" applyAlignment="1">
      <alignment vertical="center"/>
    </xf>
    <xf numFmtId="0" fontId="3" fillId="2" borderId="6" xfId="0" applyFont="1" applyFill="1" applyBorder="1" applyAlignment="1">
      <alignment vertical="center"/>
    </xf>
    <xf numFmtId="0" fontId="3" fillId="2" borderId="8" xfId="0" applyFont="1" applyFill="1" applyBorder="1" applyAlignment="1">
      <alignment vertical="center"/>
    </xf>
    <xf numFmtId="0" fontId="3" fillId="2" borderId="7" xfId="0" applyFont="1" applyFill="1" applyBorder="1" applyAlignment="1">
      <alignment vertical="center"/>
    </xf>
    <xf numFmtId="9" fontId="0" fillId="0" borderId="0" xfId="0" applyNumberFormat="1"/>
    <xf numFmtId="9" fontId="39" fillId="0" borderId="0" xfId="0" applyNumberFormat="1" applyFont="1" applyAlignment="1">
      <alignment horizontal="center" vertical="center" wrapText="1"/>
    </xf>
    <xf numFmtId="0" fontId="11" fillId="0" borderId="12" xfId="0" applyFont="1" applyBorder="1" applyAlignment="1">
      <alignment vertical="center" wrapText="1"/>
    </xf>
    <xf numFmtId="9" fontId="4" fillId="2" borderId="33" xfId="1" applyNumberFormat="1" applyFill="1" applyBorder="1" applyAlignment="1">
      <alignment horizontal="left" vertical="center" wrapText="1"/>
    </xf>
    <xf numFmtId="0" fontId="11" fillId="0" borderId="16" xfId="0" applyFont="1" applyBorder="1" applyAlignment="1">
      <alignment vertical="center" wrapText="1"/>
    </xf>
    <xf numFmtId="0" fontId="11" fillId="0" borderId="32" xfId="0" applyFont="1" applyBorder="1" applyAlignment="1">
      <alignment vertical="center" wrapText="1"/>
    </xf>
    <xf numFmtId="9" fontId="4" fillId="2" borderId="17" xfId="1" applyNumberFormat="1" applyFill="1" applyBorder="1" applyAlignment="1">
      <alignment horizontal="center" vertical="center" wrapText="1"/>
    </xf>
    <xf numFmtId="9" fontId="0" fillId="0" borderId="12" xfId="9" applyFont="1" applyBorder="1" applyAlignment="1">
      <alignment horizontal="center"/>
    </xf>
    <xf numFmtId="0" fontId="42" fillId="0" borderId="16" xfId="0" applyFont="1" applyBorder="1" applyAlignment="1">
      <alignment vertical="center" wrapText="1"/>
    </xf>
    <xf numFmtId="9" fontId="4" fillId="0" borderId="12" xfId="9" applyFont="1" applyFill="1" applyBorder="1" applyAlignment="1">
      <alignment horizontal="center" vertical="center" wrapText="1"/>
    </xf>
    <xf numFmtId="10" fontId="43" fillId="0" borderId="14" xfId="0" applyNumberFormat="1" applyFont="1" applyBorder="1" applyAlignment="1">
      <alignment horizontal="center" vertical="center" wrapText="1"/>
    </xf>
    <xf numFmtId="0" fontId="4" fillId="0" borderId="12" xfId="1" applyBorder="1" applyAlignment="1">
      <alignment vertical="center" wrapText="1"/>
    </xf>
    <xf numFmtId="9" fontId="4" fillId="8" borderId="16" xfId="1" applyNumberFormat="1" applyFill="1" applyBorder="1" applyAlignment="1">
      <alignment vertical="center" wrapText="1"/>
    </xf>
    <xf numFmtId="0" fontId="42" fillId="0" borderId="12" xfId="0" applyFont="1" applyBorder="1" applyAlignment="1">
      <alignment horizontal="center"/>
    </xf>
    <xf numFmtId="9" fontId="4" fillId="2" borderId="18" xfId="1" applyNumberFormat="1" applyFill="1" applyBorder="1" applyAlignment="1">
      <alignment vertical="center" wrapText="1"/>
    </xf>
    <xf numFmtId="1" fontId="4" fillId="2" borderId="18" xfId="1" applyNumberFormat="1" applyFill="1" applyBorder="1" applyAlignment="1">
      <alignment vertical="center" wrapText="1"/>
    </xf>
    <xf numFmtId="17" fontId="4" fillId="2" borderId="18" xfId="0" applyNumberFormat="1" applyFont="1" applyFill="1" applyBorder="1" applyAlignment="1">
      <alignment vertical="center" wrapText="1"/>
    </xf>
    <xf numFmtId="1" fontId="4" fillId="2" borderId="17" xfId="1" applyNumberFormat="1" applyFill="1" applyBorder="1" applyAlignment="1">
      <alignment vertical="center" wrapText="1"/>
    </xf>
    <xf numFmtId="9" fontId="4" fillId="2" borderId="17" xfId="1" applyNumberFormat="1" applyFill="1" applyBorder="1" applyAlignment="1">
      <alignment vertical="center" wrapText="1"/>
    </xf>
    <xf numFmtId="17" fontId="4" fillId="2" borderId="17" xfId="0" applyNumberFormat="1" applyFont="1" applyFill="1" applyBorder="1" applyAlignment="1">
      <alignment vertical="center" wrapText="1"/>
    </xf>
    <xf numFmtId="9" fontId="0" fillId="0" borderId="12" xfId="0" applyNumberFormat="1" applyBorder="1" applyAlignment="1">
      <alignment horizontal="center"/>
    </xf>
    <xf numFmtId="0" fontId="4" fillId="0" borderId="12" xfId="0" applyFont="1" applyBorder="1" applyAlignment="1">
      <alignment vertical="center" wrapText="1"/>
    </xf>
    <xf numFmtId="0" fontId="42" fillId="0" borderId="12" xfId="0" applyFont="1" applyBorder="1" applyAlignment="1">
      <alignment horizontal="center" vertical="center" wrapText="1"/>
    </xf>
    <xf numFmtId="17" fontId="4" fillId="2" borderId="16" xfId="0" applyNumberFormat="1" applyFont="1" applyFill="1" applyBorder="1" applyAlignment="1">
      <alignment vertical="center" wrapText="1"/>
    </xf>
    <xf numFmtId="0" fontId="42" fillId="0" borderId="16" xfId="0" applyFont="1" applyBorder="1" applyAlignment="1">
      <alignment horizontal="center" vertical="center" wrapText="1"/>
    </xf>
    <xf numFmtId="9" fontId="4" fillId="0" borderId="12" xfId="0" applyNumberFormat="1" applyFont="1" applyBorder="1" applyAlignment="1">
      <alignment horizontal="center" vertical="center" wrapText="1"/>
    </xf>
    <xf numFmtId="0" fontId="42" fillId="0" borderId="12" xfId="0" applyFont="1" applyBorder="1" applyAlignment="1">
      <alignment horizontal="left" vertical="center" wrapText="1"/>
    </xf>
    <xf numFmtId="9" fontId="4" fillId="0" borderId="12" xfId="0" applyNumberFormat="1" applyFont="1" applyBorder="1" applyAlignment="1">
      <alignment vertical="center" wrapText="1"/>
    </xf>
    <xf numFmtId="9" fontId="4" fillId="0" borderId="16" xfId="0" applyNumberFormat="1" applyFont="1" applyBorder="1" applyAlignment="1">
      <alignment vertical="center" wrapText="1"/>
    </xf>
    <xf numFmtId="9" fontId="44" fillId="0" borderId="12" xfId="9" applyFont="1" applyFill="1" applyBorder="1" applyAlignment="1">
      <alignment horizontal="center" vertical="center"/>
    </xf>
    <xf numFmtId="9" fontId="42" fillId="0" borderId="12" xfId="0" applyNumberFormat="1" applyFont="1" applyBorder="1" applyAlignment="1">
      <alignment horizontal="center"/>
    </xf>
    <xf numFmtId="0" fontId="4" fillId="0" borderId="12" xfId="0" applyFont="1" applyBorder="1" applyAlignment="1">
      <alignment horizontal="center" vertical="center" wrapText="1"/>
    </xf>
    <xf numFmtId="0" fontId="42" fillId="0" borderId="12" xfId="0" applyFont="1" applyBorder="1" applyAlignment="1">
      <alignment vertical="center" wrapText="1"/>
    </xf>
    <xf numFmtId="9" fontId="42" fillId="0" borderId="12" xfId="9" applyFont="1" applyFill="1" applyBorder="1" applyAlignment="1">
      <alignment horizontal="center" vertical="center"/>
    </xf>
    <xf numFmtId="9" fontId="42" fillId="0" borderId="12" xfId="0" applyNumberFormat="1" applyFont="1" applyBorder="1" applyAlignment="1">
      <alignment horizontal="center" vertical="center"/>
    </xf>
    <xf numFmtId="0" fontId="42" fillId="0" borderId="12" xfId="0" applyFont="1" applyBorder="1" applyAlignment="1">
      <alignment wrapText="1"/>
    </xf>
    <xf numFmtId="0" fontId="42" fillId="0" borderId="12" xfId="0" applyFont="1" applyBorder="1"/>
    <xf numFmtId="0" fontId="42" fillId="0" borderId="14" xfId="0" applyFont="1" applyBorder="1" applyAlignment="1">
      <alignment horizontal="left" vertical="center" wrapText="1"/>
    </xf>
    <xf numFmtId="0" fontId="42" fillId="0" borderId="33" xfId="0" applyFont="1" applyBorder="1" applyAlignment="1">
      <alignment horizontal="center" vertical="center"/>
    </xf>
    <xf numFmtId="0" fontId="42" fillId="0" borderId="33" xfId="0" applyFont="1" applyBorder="1" applyAlignment="1">
      <alignment horizontal="center"/>
    </xf>
    <xf numFmtId="0" fontId="42" fillId="0" borderId="33" xfId="0" applyFont="1" applyBorder="1" applyAlignment="1">
      <alignment horizontal="center" wrapText="1"/>
    </xf>
    <xf numFmtId="9" fontId="10" fillId="7" borderId="0" xfId="0" applyNumberFormat="1" applyFont="1" applyFill="1" applyAlignment="1">
      <alignment horizontal="center" vertical="center" wrapText="1"/>
    </xf>
    <xf numFmtId="0" fontId="4" fillId="2" borderId="0" xfId="0" applyFont="1" applyFill="1" applyAlignment="1">
      <alignment horizontal="center" vertical="center" wrapText="1"/>
    </xf>
    <xf numFmtId="0" fontId="11" fillId="0" borderId="0" xfId="0" applyFont="1" applyAlignment="1">
      <alignment vertical="center" wrapText="1"/>
    </xf>
    <xf numFmtId="9" fontId="3" fillId="0" borderId="0" xfId="3" applyFont="1" applyFill="1" applyBorder="1" applyAlignment="1">
      <alignment horizontal="center" vertical="center" wrapText="1"/>
    </xf>
    <xf numFmtId="0" fontId="4" fillId="0" borderId="0" xfId="1" applyAlignment="1">
      <alignment horizontal="center" vertical="center" wrapText="1"/>
    </xf>
    <xf numFmtId="1" fontId="4" fillId="2" borderId="0" xfId="1" applyNumberFormat="1" applyFill="1" applyAlignment="1">
      <alignment horizontal="center" vertical="center" wrapText="1"/>
    </xf>
    <xf numFmtId="0" fontId="11" fillId="0" borderId="0" xfId="0" applyFont="1" applyAlignment="1">
      <alignment horizontal="center" vertical="center" wrapText="1"/>
    </xf>
    <xf numFmtId="17" fontId="4" fillId="2" borderId="0" xfId="0" applyNumberFormat="1" applyFont="1" applyFill="1" applyAlignment="1">
      <alignment horizontal="center" vertical="center" wrapText="1"/>
    </xf>
    <xf numFmtId="9" fontId="4" fillId="9" borderId="0" xfId="1" applyNumberFormat="1" applyFill="1" applyAlignment="1">
      <alignment horizontal="center" vertical="center" wrapText="1"/>
    </xf>
    <xf numFmtId="0" fontId="11" fillId="0" borderId="0" xfId="0" applyFont="1" applyAlignment="1">
      <alignment horizontal="center" vertical="center"/>
    </xf>
    <xf numFmtId="9" fontId="11" fillId="0" borderId="0" xfId="0" applyNumberFormat="1" applyFont="1" applyAlignment="1">
      <alignment horizontal="center" vertical="center" wrapText="1"/>
    </xf>
    <xf numFmtId="9" fontId="11" fillId="0" borderId="0" xfId="0" applyNumberFormat="1" applyFont="1" applyAlignment="1">
      <alignment horizontal="left" vertical="center" wrapText="1"/>
    </xf>
    <xf numFmtId="9" fontId="4" fillId="2" borderId="0" xfId="1" applyNumberFormat="1" applyFill="1" applyAlignment="1">
      <alignment horizontal="center" vertical="center" wrapText="1"/>
    </xf>
    <xf numFmtId="9" fontId="39" fillId="0" borderId="24" xfId="0" applyNumberFormat="1" applyFont="1" applyBorder="1" applyAlignment="1">
      <alignment horizontal="center" vertical="center" wrapText="1"/>
    </xf>
    <xf numFmtId="9" fontId="14" fillId="0" borderId="24" xfId="0" applyNumberFormat="1" applyFont="1" applyBorder="1" applyAlignment="1">
      <alignment horizontal="center" vertical="center" wrapText="1"/>
    </xf>
    <xf numFmtId="0" fontId="11" fillId="0" borderId="12" xfId="0" applyFont="1" applyBorder="1" applyAlignment="1">
      <alignment horizontal="center" vertical="center" wrapText="1"/>
    </xf>
    <xf numFmtId="9" fontId="10" fillId="8" borderId="0" xfId="0" applyNumberFormat="1" applyFont="1" applyFill="1" applyAlignment="1">
      <alignment horizontal="center" vertical="center" wrapText="1"/>
    </xf>
    <xf numFmtId="9" fontId="14" fillId="0" borderId="0" xfId="0" applyNumberFormat="1" applyFont="1" applyAlignment="1">
      <alignment horizontal="center" vertical="center" wrapText="1"/>
    </xf>
    <xf numFmtId="0" fontId="0" fillId="9" borderId="16" xfId="0" applyFill="1" applyBorder="1" applyAlignment="1">
      <alignment horizontal="center"/>
    </xf>
    <xf numFmtId="0" fontId="0" fillId="0" borderId="16" xfId="0" applyBorder="1" applyAlignment="1">
      <alignment horizontal="center" vertical="center"/>
    </xf>
    <xf numFmtId="9" fontId="10" fillId="7" borderId="19" xfId="0" applyNumberFormat="1" applyFont="1" applyFill="1" applyBorder="1" applyAlignment="1">
      <alignment horizontal="center" vertical="center" wrapText="1"/>
    </xf>
    <xf numFmtId="9" fontId="4" fillId="9" borderId="18" xfId="1" applyNumberFormat="1" applyFill="1" applyBorder="1" applyAlignment="1">
      <alignment horizontal="center" vertical="center" wrapText="1"/>
    </xf>
    <xf numFmtId="0" fontId="4" fillId="8" borderId="16" xfId="0" applyFont="1" applyFill="1" applyBorder="1" applyAlignment="1">
      <alignment horizontal="center" vertical="center" wrapText="1"/>
    </xf>
    <xf numFmtId="9" fontId="11" fillId="0" borderId="16" xfId="0" applyNumberFormat="1" applyFont="1" applyBorder="1" applyAlignment="1">
      <alignment horizontal="center" vertical="center" wrapText="1"/>
    </xf>
    <xf numFmtId="9" fontId="11" fillId="0" borderId="18" xfId="0" applyNumberFormat="1" applyFont="1" applyBorder="1" applyAlignment="1">
      <alignment horizontal="center" vertical="center" wrapText="1"/>
    </xf>
    <xf numFmtId="9" fontId="4" fillId="2" borderId="18" xfId="1" applyNumberFormat="1" applyFill="1" applyBorder="1" applyAlignment="1">
      <alignment horizontal="center" vertical="center" wrapText="1"/>
    </xf>
    <xf numFmtId="0" fontId="11" fillId="0" borderId="18" xfId="0" applyFont="1" applyBorder="1" applyAlignment="1">
      <alignment horizontal="center" vertical="center"/>
    </xf>
    <xf numFmtId="9" fontId="4" fillId="2" borderId="18" xfId="1" applyNumberFormat="1" applyFill="1" applyBorder="1" applyAlignment="1">
      <alignment horizontal="left" vertical="center" wrapText="1"/>
    </xf>
    <xf numFmtId="17" fontId="4" fillId="2" borderId="16" xfId="0" applyNumberFormat="1" applyFont="1" applyFill="1" applyBorder="1" applyAlignment="1">
      <alignment horizontal="center" vertical="center" wrapText="1"/>
    </xf>
    <xf numFmtId="6" fontId="4" fillId="2" borderId="16" xfId="0" applyNumberFormat="1" applyFont="1" applyFill="1" applyBorder="1" applyAlignment="1">
      <alignment horizontal="center" vertical="center" wrapText="1"/>
    </xf>
    <xf numFmtId="0" fontId="11" fillId="0" borderId="16" xfId="0" applyFont="1" applyBorder="1" applyAlignment="1">
      <alignment horizontal="left" vertical="center" wrapText="1"/>
    </xf>
    <xf numFmtId="0" fontId="37" fillId="0" borderId="42" xfId="0" applyFont="1" applyBorder="1" applyAlignment="1">
      <alignment horizontal="left" vertical="center" wrapText="1"/>
    </xf>
    <xf numFmtId="9" fontId="2" fillId="0" borderId="42" xfId="3" applyFont="1" applyFill="1" applyBorder="1" applyAlignment="1">
      <alignment horizontal="center" vertical="center" wrapText="1"/>
    </xf>
    <xf numFmtId="0" fontId="37" fillId="0" borderId="12" xfId="0" applyFont="1" applyBorder="1" applyAlignment="1">
      <alignment horizontal="left" vertical="center" wrapText="1"/>
    </xf>
    <xf numFmtId="0" fontId="0" fillId="8" borderId="12" xfId="0" applyFill="1" applyBorder="1" applyAlignment="1">
      <alignment horizontal="center" vertical="center" wrapText="1"/>
    </xf>
    <xf numFmtId="0" fontId="4" fillId="8" borderId="16" xfId="1" applyFill="1" applyBorder="1" applyAlignment="1">
      <alignment horizontal="center" vertical="center" wrapText="1"/>
    </xf>
    <xf numFmtId="9" fontId="11" fillId="0" borderId="34" xfId="0" applyNumberFormat="1" applyFont="1" applyBorder="1" applyAlignment="1">
      <alignment horizontal="center" vertical="center" wrapText="1"/>
    </xf>
    <xf numFmtId="9" fontId="11" fillId="0" borderId="12" xfId="3" applyFont="1" applyFill="1" applyBorder="1" applyAlignment="1">
      <alignment horizontal="center" vertical="center" wrapText="1"/>
    </xf>
    <xf numFmtId="9" fontId="11" fillId="0" borderId="12" xfId="0" applyNumberFormat="1" applyFont="1" applyBorder="1" applyAlignment="1">
      <alignment vertical="center" wrapText="1"/>
    </xf>
    <xf numFmtId="9" fontId="11" fillId="0" borderId="16" xfId="3" applyFont="1" applyFill="1" applyBorder="1" applyAlignment="1">
      <alignment horizontal="center" vertical="center" wrapText="1"/>
    </xf>
    <xf numFmtId="0" fontId="4" fillId="0" borderId="12" xfId="6" applyFont="1" applyBorder="1" applyAlignment="1">
      <alignment horizontal="left" vertical="center" wrapText="1"/>
    </xf>
    <xf numFmtId="0" fontId="11" fillId="0" borderId="12" xfId="6" applyFont="1" applyBorder="1" applyAlignment="1">
      <alignment vertical="center" wrapText="1"/>
    </xf>
    <xf numFmtId="9" fontId="6" fillId="0" borderId="12" xfId="3" applyFont="1" applyFill="1" applyBorder="1" applyAlignment="1">
      <alignment horizontal="center" vertical="center" wrapText="1"/>
    </xf>
    <xf numFmtId="0" fontId="42" fillId="8" borderId="12" xfId="6" applyFont="1" applyFill="1" applyBorder="1" applyAlignment="1">
      <alignment vertical="center" wrapText="1"/>
    </xf>
    <xf numFmtId="9" fontId="46" fillId="0" borderId="12" xfId="0" applyNumberFormat="1" applyFont="1" applyBorder="1"/>
    <xf numFmtId="9" fontId="4" fillId="9" borderId="12" xfId="1" applyNumberFormat="1" applyFill="1" applyBorder="1" applyAlignment="1">
      <alignment horizontal="center" vertical="center" wrapText="1"/>
    </xf>
    <xf numFmtId="0" fontId="11" fillId="0" borderId="12" xfId="0" applyFont="1" applyBorder="1" applyAlignment="1">
      <alignment horizontal="center" vertical="center"/>
    </xf>
    <xf numFmtId="0" fontId="42" fillId="0" borderId="12" xfId="6" applyFont="1" applyBorder="1" applyAlignment="1">
      <alignment vertical="center" wrapText="1"/>
    </xf>
    <xf numFmtId="0" fontId="42" fillId="8" borderId="12" xfId="6" applyFont="1" applyFill="1" applyBorder="1" applyAlignment="1">
      <alignment vertical="top" wrapText="1"/>
    </xf>
    <xf numFmtId="9" fontId="11" fillId="0" borderId="17" xfId="3" applyFont="1" applyFill="1" applyBorder="1" applyAlignment="1">
      <alignment horizontal="center" vertical="center" wrapText="1"/>
    </xf>
    <xf numFmtId="9" fontId="4" fillId="2" borderId="0" xfId="1" applyNumberFormat="1" applyFill="1" applyAlignment="1">
      <alignment horizontal="left" vertical="center" wrapText="1"/>
    </xf>
    <xf numFmtId="0" fontId="42" fillId="0" borderId="12" xfId="6" applyFont="1" applyBorder="1" applyAlignment="1">
      <alignment vertical="top" wrapText="1"/>
    </xf>
    <xf numFmtId="167" fontId="11" fillId="0" borderId="12" xfId="6" applyNumberFormat="1" applyFont="1" applyBorder="1" applyAlignment="1">
      <alignment vertical="top" wrapText="1"/>
    </xf>
    <xf numFmtId="0" fontId="11" fillId="0" borderId="40" xfId="0" applyFont="1" applyBorder="1" applyAlignment="1">
      <alignment vertical="center" wrapText="1"/>
    </xf>
    <xf numFmtId="9" fontId="6" fillId="0" borderId="40" xfId="3" applyFont="1" applyFill="1" applyBorder="1" applyAlignment="1">
      <alignment horizontal="center" vertical="center" wrapText="1"/>
    </xf>
    <xf numFmtId="9" fontId="4" fillId="9" borderId="15" xfId="1" applyNumberFormat="1" applyFill="1" applyBorder="1" applyAlignment="1">
      <alignment horizontal="center" vertical="center" wrapText="1"/>
    </xf>
    <xf numFmtId="0" fontId="11" fillId="0" borderId="13" xfId="0" applyFont="1" applyBorder="1" applyAlignment="1">
      <alignment horizontal="center" vertical="center"/>
    </xf>
    <xf numFmtId="9" fontId="46" fillId="0" borderId="12" xfId="0" applyNumberFormat="1" applyFont="1" applyBorder="1" applyAlignment="1">
      <alignment horizontal="center"/>
    </xf>
    <xf numFmtId="0" fontId="0" fillId="0" borderId="15" xfId="0" applyBorder="1"/>
    <xf numFmtId="0" fontId="0" fillId="0" borderId="17" xfId="0" applyBorder="1"/>
    <xf numFmtId="9" fontId="46" fillId="0" borderId="0" xfId="0" applyNumberFormat="1" applyFont="1"/>
    <xf numFmtId="0" fontId="20" fillId="0" borderId="12" xfId="6" applyFont="1" applyBorder="1" applyAlignment="1">
      <alignment vertical="top" wrapText="1"/>
    </xf>
    <xf numFmtId="0" fontId="4" fillId="0" borderId="16" xfId="1" applyBorder="1" applyAlignment="1">
      <alignment horizontal="center" vertical="center" wrapText="1"/>
    </xf>
    <xf numFmtId="0" fontId="4" fillId="0" borderId="18" xfId="1" applyBorder="1" applyAlignment="1">
      <alignment horizontal="center" vertical="center" wrapText="1"/>
    </xf>
    <xf numFmtId="0" fontId="4" fillId="0" borderId="17" xfId="1" applyBorder="1" applyAlignment="1">
      <alignment horizontal="center" vertical="center" wrapText="1"/>
    </xf>
    <xf numFmtId="1" fontId="4" fillId="2" borderId="16" xfId="1" applyNumberFormat="1" applyFill="1" applyBorder="1" applyAlignment="1">
      <alignment horizontal="center" vertical="center" wrapText="1"/>
    </xf>
    <xf numFmtId="1" fontId="4" fillId="2" borderId="18" xfId="1" applyNumberFormat="1" applyFill="1" applyBorder="1" applyAlignment="1">
      <alignment horizontal="center" vertical="center" wrapText="1"/>
    </xf>
    <xf numFmtId="1" fontId="4" fillId="2" borderId="17" xfId="1" applyNumberFormat="1" applyFill="1" applyBorder="1" applyAlignment="1">
      <alignment horizontal="center" vertical="center" wrapText="1"/>
    </xf>
    <xf numFmtId="0" fontId="11" fillId="0" borderId="12" xfId="0" applyFont="1" applyBorder="1" applyAlignment="1">
      <alignment horizontal="left" vertical="top" wrapText="1"/>
    </xf>
    <xf numFmtId="0" fontId="42" fillId="15" borderId="12" xfId="0" applyFont="1" applyFill="1" applyBorder="1" applyAlignment="1">
      <alignment horizontal="center" vertical="top" wrapText="1"/>
    </xf>
    <xf numFmtId="1" fontId="4" fillId="2" borderId="12" xfId="1" applyNumberFormat="1" applyFill="1" applyBorder="1" applyAlignment="1">
      <alignment vertical="center" wrapText="1"/>
    </xf>
    <xf numFmtId="10" fontId="10" fillId="7" borderId="30" xfId="0" applyNumberFormat="1" applyFont="1" applyFill="1" applyBorder="1" applyAlignment="1">
      <alignment horizontal="center" vertical="center" wrapText="1"/>
    </xf>
    <xf numFmtId="0" fontId="42" fillId="15" borderId="12" xfId="0" applyFont="1" applyFill="1" applyBorder="1" applyAlignment="1">
      <alignment horizontal="center" vertical="center" wrapText="1"/>
    </xf>
    <xf numFmtId="0" fontId="39" fillId="0" borderId="47" xfId="0" applyFont="1" applyBorder="1" applyAlignment="1">
      <alignment horizontal="left" vertical="top" wrapText="1"/>
    </xf>
    <xf numFmtId="0" fontId="42" fillId="15" borderId="17" xfId="0" applyFont="1" applyFill="1" applyBorder="1" applyAlignment="1">
      <alignment horizontal="center" vertical="center" wrapText="1"/>
    </xf>
    <xf numFmtId="0" fontId="42" fillId="15" borderId="48" xfId="0" applyFont="1" applyFill="1" applyBorder="1" applyAlignment="1">
      <alignment vertical="center" wrapText="1"/>
    </xf>
    <xf numFmtId="1" fontId="4" fillId="2" borderId="49" xfId="1" applyNumberFormat="1" applyFill="1" applyBorder="1" applyAlignment="1">
      <alignment vertical="center" wrapText="1"/>
    </xf>
    <xf numFmtId="0" fontId="39" fillId="0" borderId="47" xfId="0" applyFont="1" applyBorder="1" applyAlignment="1">
      <alignment horizontal="left" vertical="center" wrapText="1"/>
    </xf>
    <xf numFmtId="0" fontId="39" fillId="0" borderId="50" xfId="0" applyFont="1" applyBorder="1" applyAlignment="1">
      <alignment horizontal="left" vertical="center" wrapText="1"/>
    </xf>
    <xf numFmtId="0" fontId="11" fillId="0" borderId="12" xfId="0" applyFont="1" applyBorder="1" applyAlignment="1">
      <alignment vertical="center"/>
    </xf>
    <xf numFmtId="9" fontId="3" fillId="0" borderId="12" xfId="3" applyFont="1" applyFill="1" applyBorder="1" applyAlignment="1">
      <alignment horizontal="center" vertical="center" wrapText="1"/>
    </xf>
    <xf numFmtId="9" fontId="11" fillId="0" borderId="16" xfId="0" applyNumberFormat="1" applyFont="1" applyBorder="1" applyAlignment="1">
      <alignment horizontal="center" vertical="center"/>
    </xf>
    <xf numFmtId="9" fontId="11" fillId="0" borderId="18" xfId="0" applyNumberFormat="1" applyFont="1" applyBorder="1" applyAlignment="1">
      <alignment horizontal="center" vertical="center"/>
    </xf>
    <xf numFmtId="0" fontId="0" fillId="0" borderId="12" xfId="0" applyBorder="1" applyAlignment="1">
      <alignment wrapText="1"/>
    </xf>
    <xf numFmtId="0" fontId="4" fillId="0" borderId="16" xfId="1" applyBorder="1" applyAlignment="1">
      <alignment vertical="center" wrapText="1"/>
    </xf>
    <xf numFmtId="0" fontId="4" fillId="0" borderId="18" xfId="1" applyBorder="1" applyAlignment="1">
      <alignment vertical="center" wrapText="1"/>
    </xf>
    <xf numFmtId="0" fontId="4" fillId="0" borderId="17" xfId="1" applyBorder="1" applyAlignment="1">
      <alignment vertical="center" wrapText="1"/>
    </xf>
    <xf numFmtId="0" fontId="0" fillId="0" borderId="47" xfId="0" applyBorder="1" applyAlignment="1">
      <alignment horizontal="left" vertical="center" wrapText="1"/>
    </xf>
    <xf numFmtId="1" fontId="4" fillId="2" borderId="16" xfId="1" applyNumberFormat="1" applyFill="1" applyBorder="1" applyAlignment="1">
      <alignment vertical="center" wrapText="1"/>
    </xf>
    <xf numFmtId="0" fontId="0" fillId="8" borderId="47" xfId="0" applyFill="1" applyBorder="1" applyAlignment="1">
      <alignment horizontal="left" vertical="center" wrapText="1"/>
    </xf>
    <xf numFmtId="0" fontId="47" fillId="0" borderId="51" xfId="0" applyFont="1" applyBorder="1" applyAlignment="1">
      <alignment horizontal="left" vertical="center" wrapText="1"/>
    </xf>
    <xf numFmtId="0" fontId="47" fillId="0" borderId="52" xfId="0" applyFont="1" applyBorder="1" applyAlignment="1">
      <alignment vertical="center" wrapText="1"/>
    </xf>
    <xf numFmtId="0" fontId="40" fillId="0" borderId="15" xfId="0" applyFont="1" applyBorder="1" applyAlignment="1">
      <alignment horizontal="left" vertical="center" wrapText="1"/>
    </xf>
    <xf numFmtId="0" fontId="4" fillId="8" borderId="12" xfId="0" applyFont="1" applyFill="1" applyBorder="1" applyAlignment="1">
      <alignment horizontal="left" vertical="center" wrapText="1"/>
    </xf>
    <xf numFmtId="0" fontId="40" fillId="0" borderId="19" xfId="0" applyFont="1" applyBorder="1" applyAlignment="1">
      <alignment horizontal="left" vertical="center" wrapText="1"/>
    </xf>
    <xf numFmtId="0" fontId="37" fillId="0" borderId="26" xfId="0" applyFont="1" applyBorder="1" applyAlignment="1">
      <alignment horizontal="left" vertical="center" wrapText="1"/>
    </xf>
    <xf numFmtId="0" fontId="4" fillId="8" borderId="17" xfId="0" applyFont="1" applyFill="1" applyBorder="1" applyAlignment="1">
      <alignment vertical="center" wrapText="1"/>
    </xf>
    <xf numFmtId="0" fontId="40" fillId="0" borderId="12" xfId="0" applyFont="1" applyBorder="1" applyAlignment="1">
      <alignment horizontal="left" vertical="center" wrapText="1"/>
    </xf>
    <xf numFmtId="9" fontId="40" fillId="0" borderId="16" xfId="3" applyFont="1" applyFill="1" applyBorder="1" applyAlignment="1">
      <alignment horizontal="center" vertical="center" wrapText="1"/>
    </xf>
    <xf numFmtId="0" fontId="11" fillId="0" borderId="36" xfId="0" applyFont="1" applyBorder="1" applyAlignment="1">
      <alignment vertical="center" wrapText="1"/>
    </xf>
    <xf numFmtId="0" fontId="40" fillId="8" borderId="16" xfId="1" applyFont="1" applyFill="1" applyBorder="1" applyAlignment="1">
      <alignment horizontal="center" vertical="center" wrapText="1"/>
    </xf>
    <xf numFmtId="0" fontId="0" fillId="8" borderId="12" xfId="0" applyFill="1" applyBorder="1" applyAlignment="1">
      <alignment horizontal="justify" vertical="center" wrapText="1"/>
    </xf>
    <xf numFmtId="0" fontId="40" fillId="8" borderId="12" xfId="1" applyFont="1" applyFill="1" applyBorder="1" applyAlignment="1">
      <alignment vertical="center" wrapText="1"/>
    </xf>
    <xf numFmtId="0" fontId="40" fillId="8" borderId="18" xfId="1" applyFont="1" applyFill="1" applyBorder="1" applyAlignment="1">
      <alignment vertical="center" wrapText="1"/>
    </xf>
    <xf numFmtId="0" fontId="0" fillId="8" borderId="17" xfId="0" applyFill="1" applyBorder="1" applyAlignment="1">
      <alignment horizontal="justify" vertical="center" wrapText="1"/>
    </xf>
    <xf numFmtId="0" fontId="40" fillId="8" borderId="0" xfId="0" applyFont="1" applyFill="1" applyAlignment="1">
      <alignment horizontal="center" vertical="center" wrapText="1"/>
    </xf>
    <xf numFmtId="0" fontId="40" fillId="2" borderId="0" xfId="0" applyFont="1" applyFill="1" applyAlignment="1">
      <alignment horizontal="center" vertical="center" wrapText="1"/>
    </xf>
    <xf numFmtId="0" fontId="2" fillId="0" borderId="0" xfId="0" applyFont="1" applyAlignment="1">
      <alignment vertical="center" wrapText="1"/>
    </xf>
    <xf numFmtId="1" fontId="40" fillId="2" borderId="0" xfId="1" applyNumberFormat="1" applyFont="1" applyFill="1" applyAlignment="1">
      <alignment horizontal="center" vertical="center" wrapText="1"/>
    </xf>
    <xf numFmtId="9" fontId="40" fillId="8" borderId="0" xfId="1" applyNumberFormat="1" applyFont="1" applyFill="1" applyAlignment="1">
      <alignment horizontal="center" vertical="center" wrapText="1"/>
    </xf>
    <xf numFmtId="17" fontId="40" fillId="2" borderId="0" xfId="0" applyNumberFormat="1" applyFont="1" applyFill="1" applyAlignment="1">
      <alignment horizontal="center" vertical="center" wrapText="1"/>
    </xf>
    <xf numFmtId="0" fontId="37" fillId="8" borderId="47" xfId="0" applyFont="1" applyFill="1" applyBorder="1" applyAlignment="1">
      <alignment horizontal="left" vertical="center" wrapText="1"/>
    </xf>
    <xf numFmtId="9" fontId="3" fillId="16" borderId="12" xfId="3" applyFont="1" applyFill="1" applyBorder="1" applyAlignment="1">
      <alignment horizontal="center" vertical="center" wrapText="1"/>
    </xf>
    <xf numFmtId="9" fontId="3" fillId="16" borderId="40" xfId="3" applyFont="1" applyFill="1" applyBorder="1" applyAlignment="1">
      <alignment horizontal="center" vertical="center" wrapText="1"/>
    </xf>
    <xf numFmtId="9" fontId="3" fillId="16" borderId="32" xfId="3" applyFont="1" applyFill="1" applyBorder="1" applyAlignment="1">
      <alignment horizontal="center" vertical="center" wrapText="1"/>
    </xf>
    <xf numFmtId="9" fontId="27" fillId="7" borderId="27" xfId="0" applyNumberFormat="1" applyFont="1" applyFill="1" applyBorder="1" applyAlignment="1">
      <alignment horizontal="center" vertical="center" wrapText="1"/>
    </xf>
    <xf numFmtId="9" fontId="27" fillId="7" borderId="28" xfId="0" applyNumberFormat="1" applyFont="1" applyFill="1" applyBorder="1" applyAlignment="1">
      <alignment horizontal="center" vertical="center" wrapText="1"/>
    </xf>
    <xf numFmtId="9" fontId="27" fillId="7" borderId="19" xfId="0" applyNumberFormat="1" applyFont="1" applyFill="1" applyBorder="1" applyAlignment="1">
      <alignment horizontal="center" vertical="center" wrapText="1"/>
    </xf>
    <xf numFmtId="9" fontId="27" fillId="7" borderId="30" xfId="0" applyNumberFormat="1" applyFont="1" applyFill="1" applyBorder="1" applyAlignment="1">
      <alignment horizontal="center" vertical="center" wrapText="1"/>
    </xf>
    <xf numFmtId="0" fontId="22" fillId="8" borderId="12" xfId="0" applyFont="1" applyFill="1" applyBorder="1" applyAlignment="1">
      <alignment horizontal="center" vertical="center" wrapText="1"/>
    </xf>
    <xf numFmtId="0" fontId="14" fillId="0" borderId="16" xfId="0" applyFont="1" applyBorder="1" applyAlignment="1">
      <alignment horizontal="center" vertical="center" wrapText="1"/>
    </xf>
    <xf numFmtId="0" fontId="14" fillId="0" borderId="18" xfId="0" applyFont="1" applyBorder="1" applyAlignment="1">
      <alignment horizontal="center" vertical="center" wrapText="1"/>
    </xf>
    <xf numFmtId="0" fontId="27" fillId="8" borderId="16" xfId="0" applyFont="1" applyFill="1" applyBorder="1" applyAlignment="1">
      <alignment horizontal="center" vertical="center" wrapText="1"/>
    </xf>
    <xf numFmtId="0" fontId="14" fillId="0" borderId="17" xfId="0" applyFont="1" applyBorder="1" applyAlignment="1">
      <alignment horizontal="center" vertical="center" wrapText="1"/>
    </xf>
    <xf numFmtId="0" fontId="22" fillId="8" borderId="16"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34" fillId="0" borderId="18" xfId="0" applyFont="1" applyBorder="1" applyAlignment="1">
      <alignment horizontal="center" vertical="center" wrapText="1"/>
    </xf>
    <xf numFmtId="0" fontId="34" fillId="0" borderId="16" xfId="0" applyFont="1" applyBorder="1" applyAlignment="1">
      <alignment horizontal="center" vertical="center" wrapText="1"/>
    </xf>
    <xf numFmtId="0" fontId="27" fillId="8" borderId="12" xfId="0" applyFont="1" applyFill="1" applyBorder="1" applyAlignment="1">
      <alignment horizontal="center" vertical="center" wrapText="1"/>
    </xf>
    <xf numFmtId="0" fontId="14" fillId="0" borderId="16" xfId="0" applyFont="1" applyBorder="1" applyAlignment="1">
      <alignment horizontal="left" vertical="center" wrapText="1"/>
    </xf>
    <xf numFmtId="0" fontId="14" fillId="0" borderId="18" xfId="0" applyFont="1" applyBorder="1" applyAlignment="1">
      <alignment horizontal="left" vertical="center" wrapText="1"/>
    </xf>
    <xf numFmtId="9" fontId="26" fillId="0" borderId="12" xfId="3" applyFont="1" applyFill="1" applyBorder="1" applyAlignment="1">
      <alignment horizontal="center" vertical="center" wrapText="1"/>
    </xf>
    <xf numFmtId="0" fontId="14" fillId="0" borderId="12" xfId="0" applyFont="1" applyBorder="1" applyAlignment="1">
      <alignment horizontal="center" vertical="center" wrapText="1"/>
    </xf>
    <xf numFmtId="9" fontId="26" fillId="0" borderId="18" xfId="3" applyFont="1" applyFill="1" applyBorder="1" applyAlignment="1">
      <alignment horizontal="center" vertical="center" wrapText="1"/>
    </xf>
    <xf numFmtId="0" fontId="22" fillId="8" borderId="12" xfId="0" applyFont="1" applyFill="1" applyBorder="1" applyAlignment="1">
      <alignment horizontal="left" vertical="center" wrapText="1"/>
    </xf>
    <xf numFmtId="10" fontId="10" fillId="6" borderId="13" xfId="0" applyNumberFormat="1" applyFont="1" applyFill="1" applyBorder="1" applyAlignment="1">
      <alignment horizontal="center" vertical="center" wrapText="1"/>
    </xf>
    <xf numFmtId="10" fontId="10" fillId="6" borderId="14" xfId="0" applyNumberFormat="1" applyFont="1" applyFill="1" applyBorder="1" applyAlignment="1">
      <alignment horizontal="center" vertical="center" wrapText="1"/>
    </xf>
    <xf numFmtId="10" fontId="10" fillId="6" borderId="15" xfId="0" applyNumberFormat="1" applyFont="1" applyFill="1" applyBorder="1" applyAlignment="1">
      <alignment horizontal="center" vertical="center" wrapText="1"/>
    </xf>
    <xf numFmtId="0" fontId="8" fillId="5" borderId="12" xfId="1" applyFont="1" applyFill="1" applyBorder="1" applyAlignment="1">
      <alignment horizontal="center" vertical="center" wrapText="1"/>
    </xf>
    <xf numFmtId="0" fontId="0" fillId="0" borderId="12" xfId="0" applyBorder="1"/>
    <xf numFmtId="0" fontId="8" fillId="5" borderId="16" xfId="1" applyFont="1" applyFill="1" applyBorder="1" applyAlignment="1">
      <alignment horizontal="center" vertical="center" wrapText="1"/>
    </xf>
    <xf numFmtId="0" fontId="8" fillId="5" borderId="18" xfId="1" applyFont="1" applyFill="1" applyBorder="1" applyAlignment="1">
      <alignment horizontal="center" vertical="center" wrapText="1"/>
    </xf>
    <xf numFmtId="0" fontId="8" fillId="5" borderId="17" xfId="1"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7" fillId="4" borderId="12" xfId="1" applyFont="1" applyFill="1" applyBorder="1" applyAlignment="1">
      <alignment horizontal="center" vertical="center" wrapText="1"/>
    </xf>
    <xf numFmtId="0" fontId="8" fillId="4" borderId="12" xfId="1"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0" fillId="2" borderId="9"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19" fillId="2" borderId="1" xfId="0" applyFont="1" applyFill="1" applyBorder="1" applyAlignment="1">
      <alignment horizontal="right" vertical="center"/>
    </xf>
    <xf numFmtId="0" fontId="19" fillId="2" borderId="2" xfId="0" applyFont="1" applyFill="1" applyBorder="1" applyAlignment="1">
      <alignment horizontal="right" vertical="center"/>
    </xf>
    <xf numFmtId="0" fontId="19" fillId="2" borderId="9" xfId="0" applyFont="1" applyFill="1" applyBorder="1" applyAlignment="1">
      <alignment horizontal="right" vertical="center" wrapText="1"/>
    </xf>
    <xf numFmtId="0" fontId="19" fillId="2" borderId="11" xfId="0" applyFont="1" applyFill="1" applyBorder="1" applyAlignment="1">
      <alignment horizontal="right" vertical="center" wrapText="1"/>
    </xf>
    <xf numFmtId="166" fontId="19" fillId="2" borderId="4" xfId="0" applyNumberFormat="1" applyFont="1" applyFill="1" applyBorder="1" applyAlignment="1">
      <alignment horizontal="right" vertical="center" wrapText="1"/>
    </xf>
    <xf numFmtId="166" fontId="19" fillId="2" borderId="5" xfId="0" applyNumberFormat="1" applyFont="1" applyFill="1" applyBorder="1" applyAlignment="1">
      <alignment horizontal="right" vertical="center" wrapText="1"/>
    </xf>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2" fillId="2" borderId="6" xfId="0" applyFont="1" applyFill="1" applyBorder="1" applyAlignment="1">
      <alignment horizontal="center" wrapText="1"/>
    </xf>
    <xf numFmtId="0" fontId="2" fillId="2" borderId="8" xfId="0" applyFont="1" applyFill="1" applyBorder="1" applyAlignment="1">
      <alignment horizontal="center" wrapText="1"/>
    </xf>
    <xf numFmtId="0" fontId="19" fillId="0" borderId="1"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0" xfId="0" applyFont="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7" xfId="0" applyFont="1" applyBorder="1" applyAlignment="1">
      <alignment horizontal="center" vertical="center" wrapText="1"/>
    </xf>
    <xf numFmtId="0" fontId="3" fillId="2" borderId="1"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7" xfId="0" applyFont="1" applyFill="1" applyBorder="1" applyAlignment="1">
      <alignment horizontal="left" vertical="top" wrapText="1"/>
    </xf>
    <xf numFmtId="0" fontId="5" fillId="3" borderId="17"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3" borderId="22" xfId="1" applyFont="1" applyFill="1" applyBorder="1" applyAlignment="1">
      <alignment horizontal="center" vertical="center" wrapText="1"/>
    </xf>
    <xf numFmtId="0" fontId="5" fillId="3" borderId="21" xfId="1" applyFont="1" applyFill="1" applyBorder="1" applyAlignment="1">
      <alignment horizontal="center" vertical="center" wrapText="1"/>
    </xf>
    <xf numFmtId="0" fontId="20" fillId="10" borderId="9" xfId="0" applyFont="1" applyFill="1" applyBorder="1" applyAlignment="1">
      <alignment horizontal="center" vertical="center" wrapText="1"/>
    </xf>
    <xf numFmtId="0" fontId="20" fillId="10" borderId="10" xfId="0" applyFont="1" applyFill="1" applyBorder="1" applyAlignment="1">
      <alignment horizontal="center" vertical="center" wrapText="1"/>
    </xf>
    <xf numFmtId="0" fontId="20" fillId="10" borderId="11" xfId="0" applyFont="1" applyFill="1" applyBorder="1" applyAlignment="1">
      <alignment horizontal="center" vertical="center" wrapText="1"/>
    </xf>
    <xf numFmtId="0" fontId="20" fillId="10" borderId="23" xfId="0" applyFont="1" applyFill="1" applyBorder="1" applyAlignment="1">
      <alignment horizontal="center" vertical="center" wrapText="1"/>
    </xf>
    <xf numFmtId="0" fontId="20" fillId="10" borderId="25" xfId="0" applyFont="1" applyFill="1" applyBorder="1" applyAlignment="1">
      <alignment horizontal="center" vertical="center" wrapText="1"/>
    </xf>
    <xf numFmtId="0" fontId="20" fillId="10" borderId="24" xfId="0" applyFont="1" applyFill="1" applyBorder="1" applyAlignment="1">
      <alignment horizontal="center" vertical="center" wrapText="1"/>
    </xf>
    <xf numFmtId="0" fontId="0" fillId="11" borderId="3" xfId="0" applyFill="1" applyBorder="1" applyAlignment="1">
      <alignment horizontal="center"/>
    </xf>
    <xf numFmtId="0" fontId="0" fillId="11" borderId="26" xfId="0" applyFill="1" applyBorder="1" applyAlignment="1">
      <alignment horizontal="center"/>
    </xf>
    <xf numFmtId="0" fontId="14" fillId="0" borderId="23" xfId="0" applyFont="1" applyBorder="1" applyAlignment="1">
      <alignment horizontal="center" wrapText="1"/>
    </xf>
    <xf numFmtId="0" fontId="14" fillId="0" borderId="25" xfId="0" applyFont="1" applyBorder="1" applyAlignment="1">
      <alignment horizontal="center"/>
    </xf>
    <xf numFmtId="0" fontId="14" fillId="0" borderId="24" xfId="0" applyFont="1" applyBorder="1" applyAlignment="1">
      <alignment horizontal="center"/>
    </xf>
    <xf numFmtId="0" fontId="14" fillId="0" borderId="23"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4" xfId="0" applyFont="1" applyBorder="1" applyAlignment="1">
      <alignment horizontal="center" vertical="center" wrapText="1"/>
    </xf>
    <xf numFmtId="9" fontId="22" fillId="9" borderId="16" xfId="1" applyNumberFormat="1" applyFont="1" applyFill="1" applyBorder="1" applyAlignment="1">
      <alignment horizontal="center" vertical="center" wrapText="1"/>
    </xf>
    <xf numFmtId="9" fontId="22" fillId="9" borderId="18" xfId="1" applyNumberFormat="1" applyFont="1" applyFill="1" applyBorder="1" applyAlignment="1">
      <alignment horizontal="center" vertical="center" wrapText="1"/>
    </xf>
    <xf numFmtId="9" fontId="22" fillId="9" borderId="17" xfId="1" applyNumberFormat="1" applyFont="1" applyFill="1" applyBorder="1" applyAlignment="1">
      <alignment horizontal="center" vertical="center" wrapText="1"/>
    </xf>
    <xf numFmtId="0" fontId="26" fillId="0" borderId="16" xfId="0" applyFont="1" applyBorder="1" applyAlignment="1">
      <alignment horizontal="center" vertical="center"/>
    </xf>
    <xf numFmtId="0" fontId="26" fillId="0" borderId="18" xfId="0" applyFont="1" applyBorder="1" applyAlignment="1">
      <alignment horizontal="center" vertical="center"/>
    </xf>
    <xf numFmtId="0" fontId="26" fillId="0" borderId="17" xfId="0" applyFont="1" applyBorder="1" applyAlignment="1">
      <alignment horizontal="center" vertical="center"/>
    </xf>
    <xf numFmtId="9" fontId="2" fillId="0" borderId="16" xfId="0" applyNumberFormat="1" applyFont="1" applyBorder="1" applyAlignment="1">
      <alignment horizontal="center" vertical="center" wrapText="1"/>
    </xf>
    <xf numFmtId="9" fontId="2" fillId="0" borderId="18" xfId="0" applyNumberFormat="1" applyFont="1" applyBorder="1" applyAlignment="1">
      <alignment horizontal="center" vertical="center" wrapText="1"/>
    </xf>
    <xf numFmtId="9" fontId="2" fillId="0" borderId="17" xfId="0" applyNumberFormat="1" applyFont="1" applyBorder="1" applyAlignment="1">
      <alignment horizontal="center" vertical="center" wrapText="1"/>
    </xf>
    <xf numFmtId="9" fontId="40" fillId="8" borderId="16" xfId="1" applyNumberFormat="1" applyFont="1" applyFill="1" applyBorder="1" applyAlignment="1">
      <alignment horizontal="left" vertical="center" wrapText="1"/>
    </xf>
    <xf numFmtId="9" fontId="40" fillId="8" borderId="18" xfId="1" applyNumberFormat="1" applyFont="1" applyFill="1" applyBorder="1" applyAlignment="1">
      <alignment horizontal="left" vertical="center" wrapText="1"/>
    </xf>
    <xf numFmtId="9" fontId="40" fillId="8" borderId="17" xfId="1" applyNumberFormat="1" applyFont="1" applyFill="1" applyBorder="1" applyAlignment="1">
      <alignment horizontal="left" vertical="center" wrapText="1"/>
    </xf>
    <xf numFmtId="9" fontId="11" fillId="0" borderId="16" xfId="0" applyNumberFormat="1" applyFont="1" applyBorder="1" applyAlignment="1">
      <alignment horizontal="center" vertical="center" wrapText="1"/>
    </xf>
    <xf numFmtId="9" fontId="11" fillId="0" borderId="18" xfId="0" applyNumberFormat="1" applyFont="1" applyBorder="1" applyAlignment="1">
      <alignment horizontal="center" vertical="center" wrapText="1"/>
    </xf>
    <xf numFmtId="9" fontId="11" fillId="0" borderId="17" xfId="0" applyNumberFormat="1" applyFont="1" applyBorder="1" applyAlignment="1">
      <alignment horizontal="center" vertical="center" wrapText="1"/>
    </xf>
    <xf numFmtId="9" fontId="4" fillId="2" borderId="16" xfId="1" applyNumberFormat="1" applyFill="1" applyBorder="1" applyAlignment="1">
      <alignment horizontal="center" vertical="center" wrapText="1"/>
    </xf>
    <xf numFmtId="9" fontId="4" fillId="2" borderId="18" xfId="1" applyNumberFormat="1" applyFill="1" applyBorder="1" applyAlignment="1">
      <alignment horizontal="center" vertical="center" wrapText="1"/>
    </xf>
    <xf numFmtId="9" fontId="4" fillId="2" borderId="17" xfId="1" applyNumberFormat="1" applyFill="1" applyBorder="1" applyAlignment="1">
      <alignment horizontal="center" vertical="center" wrapTex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9" fontId="2" fillId="0" borderId="16" xfId="0" applyNumberFormat="1" applyFont="1" applyBorder="1" applyAlignment="1">
      <alignment horizontal="left" vertical="center" wrapText="1"/>
    </xf>
    <xf numFmtId="9" fontId="2" fillId="0" borderId="18" xfId="0" applyNumberFormat="1" applyFont="1" applyBorder="1" applyAlignment="1">
      <alignment horizontal="left" vertical="center" wrapText="1"/>
    </xf>
    <xf numFmtId="9" fontId="2" fillId="0" borderId="17" xfId="0" applyNumberFormat="1" applyFont="1" applyBorder="1" applyAlignment="1">
      <alignment horizontal="left" vertical="center" wrapText="1"/>
    </xf>
    <xf numFmtId="9" fontId="40" fillId="9" borderId="16" xfId="1" applyNumberFormat="1" applyFont="1" applyFill="1" applyBorder="1" applyAlignment="1">
      <alignment horizontal="center" vertical="center" wrapText="1"/>
    </xf>
    <xf numFmtId="9" fontId="40" fillId="9" borderId="18" xfId="1" applyNumberFormat="1" applyFont="1" applyFill="1" applyBorder="1" applyAlignment="1">
      <alignment horizontal="center" vertical="center" wrapText="1"/>
    </xf>
    <xf numFmtId="9" fontId="40" fillId="9" borderId="17" xfId="1" applyNumberFormat="1" applyFont="1" applyFill="1" applyBorder="1" applyAlignment="1">
      <alignment horizontal="center" vertical="center" wrapText="1"/>
    </xf>
    <xf numFmtId="0" fontId="40" fillId="2" borderId="16" xfId="0" applyFont="1" applyFill="1" applyBorder="1" applyAlignment="1">
      <alignment horizontal="center" vertical="center" wrapText="1"/>
    </xf>
    <xf numFmtId="0" fontId="40" fillId="2" borderId="18" xfId="0" applyFont="1" applyFill="1" applyBorder="1" applyAlignment="1">
      <alignment horizontal="center" vertical="center" wrapText="1"/>
    </xf>
    <xf numFmtId="0" fontId="40" fillId="2" borderId="17" xfId="0" applyFont="1" applyFill="1" applyBorder="1" applyAlignment="1">
      <alignment horizontal="center" vertical="center" wrapText="1"/>
    </xf>
    <xf numFmtId="0" fontId="40" fillId="0" borderId="16" xfId="1" applyFont="1" applyBorder="1" applyAlignment="1">
      <alignment horizontal="center" vertical="center" wrapText="1"/>
    </xf>
    <xf numFmtId="0" fontId="40" fillId="0" borderId="18" xfId="1" applyFont="1" applyBorder="1" applyAlignment="1">
      <alignment horizontal="center" vertical="center" wrapText="1"/>
    </xf>
    <xf numFmtId="0" fontId="40" fillId="0" borderId="17" xfId="1" applyFont="1" applyBorder="1" applyAlignment="1">
      <alignment horizontal="center" vertical="center" wrapText="1"/>
    </xf>
    <xf numFmtId="9" fontId="40" fillId="8" borderId="16" xfId="1" applyNumberFormat="1" applyFont="1" applyFill="1" applyBorder="1" applyAlignment="1">
      <alignment horizontal="center" vertical="center" wrapText="1"/>
    </xf>
    <xf numFmtId="9" fontId="40" fillId="8" borderId="18" xfId="1" applyNumberFormat="1" applyFont="1" applyFill="1" applyBorder="1" applyAlignment="1">
      <alignment horizontal="center" vertical="center" wrapText="1"/>
    </xf>
    <xf numFmtId="9" fontId="40" fillId="8" borderId="17" xfId="1" applyNumberFormat="1" applyFont="1" applyFill="1" applyBorder="1" applyAlignment="1">
      <alignment horizontal="center" vertical="center" wrapText="1"/>
    </xf>
    <xf numFmtId="17" fontId="40" fillId="2" borderId="16" xfId="0" applyNumberFormat="1" applyFont="1" applyFill="1" applyBorder="1" applyAlignment="1">
      <alignment horizontal="center" vertical="center" wrapText="1"/>
    </xf>
    <xf numFmtId="17" fontId="40" fillId="2" borderId="18" xfId="0" applyNumberFormat="1" applyFont="1" applyFill="1" applyBorder="1" applyAlignment="1">
      <alignment horizontal="center" vertical="center" wrapText="1"/>
    </xf>
    <xf numFmtId="17" fontId="40" fillId="2" borderId="17" xfId="0" applyNumberFormat="1" applyFont="1" applyFill="1" applyBorder="1" applyAlignment="1">
      <alignment horizontal="center" vertical="center" wrapText="1"/>
    </xf>
    <xf numFmtId="0" fontId="0" fillId="0" borderId="23" xfId="0" applyBorder="1" applyAlignment="1">
      <alignment horizontal="center"/>
    </xf>
    <xf numFmtId="0" fontId="0" fillId="0" borderId="25" xfId="0" applyBorder="1" applyAlignment="1">
      <alignment horizontal="center"/>
    </xf>
    <xf numFmtId="0" fontId="0" fillId="0" borderId="24" xfId="0" applyBorder="1" applyAlignment="1">
      <alignment horizontal="center"/>
    </xf>
    <xf numFmtId="9" fontId="10" fillId="7" borderId="27" xfId="0" applyNumberFormat="1" applyFont="1" applyFill="1" applyBorder="1" applyAlignment="1">
      <alignment horizontal="center" vertical="center" wrapText="1"/>
    </xf>
    <xf numFmtId="9" fontId="10" fillId="7" borderId="28" xfId="0" applyNumberFormat="1" applyFont="1" applyFill="1" applyBorder="1" applyAlignment="1">
      <alignment horizontal="center" vertical="center" wrapText="1"/>
    </xf>
    <xf numFmtId="9" fontId="10" fillId="7" borderId="29" xfId="0" applyNumberFormat="1" applyFont="1" applyFill="1" applyBorder="1" applyAlignment="1">
      <alignment horizontal="center" vertical="center" wrapText="1"/>
    </xf>
    <xf numFmtId="0" fontId="40" fillId="8" borderId="16" xfId="0" applyFont="1" applyFill="1" applyBorder="1" applyAlignment="1">
      <alignment horizontal="center" vertical="center" wrapText="1"/>
    </xf>
    <xf numFmtId="0" fontId="40" fillId="8" borderId="18" xfId="0" applyFont="1" applyFill="1" applyBorder="1" applyAlignment="1">
      <alignment horizontal="center" vertical="center" wrapText="1"/>
    </xf>
    <xf numFmtId="0" fontId="40" fillId="8" borderId="17" xfId="0" applyFont="1" applyFill="1" applyBorder="1" applyAlignment="1">
      <alignment horizontal="center" vertical="center" wrapText="1"/>
    </xf>
    <xf numFmtId="9" fontId="40" fillId="2" borderId="18" xfId="1" applyNumberFormat="1" applyFont="1" applyFill="1" applyBorder="1" applyAlignment="1">
      <alignment horizontal="left" vertical="center" wrapText="1"/>
    </xf>
    <xf numFmtId="9" fontId="40" fillId="2" borderId="17" xfId="1" applyNumberFormat="1" applyFont="1" applyFill="1" applyBorder="1" applyAlignment="1">
      <alignment horizontal="left" vertical="center" wrapText="1"/>
    </xf>
    <xf numFmtId="0" fontId="40" fillId="8" borderId="12" xfId="0" applyFont="1" applyFill="1" applyBorder="1" applyAlignment="1">
      <alignment horizontal="center" vertical="center" wrapText="1"/>
    </xf>
    <xf numFmtId="0" fontId="40" fillId="2" borderId="34" xfId="0" applyFont="1" applyFill="1" applyBorder="1" applyAlignment="1">
      <alignment horizontal="center" vertical="center" wrapText="1"/>
    </xf>
    <xf numFmtId="0" fontId="40" fillId="2" borderId="35" xfId="0" applyFont="1" applyFill="1" applyBorder="1" applyAlignment="1">
      <alignment horizontal="center" vertical="center" wrapText="1"/>
    </xf>
    <xf numFmtId="0" fontId="40" fillId="2" borderId="20" xfId="0" applyFont="1" applyFill="1" applyBorder="1" applyAlignment="1">
      <alignment horizontal="center" vertical="center" wrapText="1"/>
    </xf>
    <xf numFmtId="9" fontId="2" fillId="0" borderId="16" xfId="3" applyFont="1" applyFill="1" applyBorder="1" applyAlignment="1">
      <alignment horizontal="center" vertical="center" wrapText="1"/>
    </xf>
    <xf numFmtId="9" fontId="2" fillId="0" borderId="17" xfId="3" applyFont="1" applyFill="1" applyBorder="1" applyAlignment="1">
      <alignment horizontal="center" vertical="center" wrapText="1"/>
    </xf>
    <xf numFmtId="0" fontId="40" fillId="8" borderId="16" xfId="1" applyFont="1" applyFill="1" applyBorder="1" applyAlignment="1">
      <alignment horizontal="center" vertical="center" wrapText="1"/>
    </xf>
    <xf numFmtId="0" fontId="40" fillId="8" borderId="17" xfId="1" applyFont="1" applyFill="1" applyBorder="1" applyAlignment="1">
      <alignment horizontal="center" vertical="center" wrapText="1"/>
    </xf>
    <xf numFmtId="9" fontId="40" fillId="2" borderId="16" xfId="1" applyNumberFormat="1" applyFont="1" applyFill="1" applyBorder="1" applyAlignment="1">
      <alignment horizontal="center" vertical="center" wrapText="1"/>
    </xf>
    <xf numFmtId="9" fontId="40" fillId="2" borderId="18" xfId="1" applyNumberFormat="1" applyFont="1" applyFill="1" applyBorder="1" applyAlignment="1">
      <alignment horizontal="center" vertical="center" wrapText="1"/>
    </xf>
    <xf numFmtId="9" fontId="40" fillId="2" borderId="17" xfId="1" applyNumberFormat="1" applyFont="1" applyFill="1" applyBorder="1" applyAlignment="1">
      <alignment horizontal="center" vertical="center" wrapText="1"/>
    </xf>
    <xf numFmtId="165" fontId="40" fillId="8" borderId="16" xfId="10" applyFont="1" applyFill="1" applyBorder="1" applyAlignment="1">
      <alignment horizontal="center" vertical="center" wrapText="1"/>
    </xf>
    <xf numFmtId="165" fontId="40" fillId="8" borderId="18" xfId="10" applyFont="1" applyFill="1" applyBorder="1" applyAlignment="1">
      <alignment horizontal="center" vertical="center" wrapText="1"/>
    </xf>
    <xf numFmtId="165" fontId="40" fillId="8" borderId="17" xfId="10" applyFont="1" applyFill="1" applyBorder="1" applyAlignment="1">
      <alignment horizontal="center" vertical="center" wrapText="1"/>
    </xf>
    <xf numFmtId="1" fontId="40" fillId="2" borderId="16" xfId="1" applyNumberFormat="1" applyFont="1" applyFill="1" applyBorder="1" applyAlignment="1">
      <alignment horizontal="center" vertical="center" wrapText="1"/>
    </xf>
    <xf numFmtId="1" fontId="40" fillId="2" borderId="18" xfId="1" applyNumberFormat="1" applyFont="1" applyFill="1" applyBorder="1" applyAlignment="1">
      <alignment horizontal="center" vertical="center" wrapText="1"/>
    </xf>
    <xf numFmtId="1" fontId="40" fillId="2" borderId="17" xfId="1" applyNumberFormat="1"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9" borderId="16" xfId="0" applyFill="1" applyBorder="1" applyAlignment="1">
      <alignment horizontal="center"/>
    </xf>
    <xf numFmtId="0" fontId="0" fillId="9" borderId="18" xfId="0" applyFill="1" applyBorder="1" applyAlignment="1">
      <alignment horizontal="center"/>
    </xf>
    <xf numFmtId="0" fontId="0" fillId="9" borderId="17" xfId="0" applyFill="1" applyBorder="1" applyAlignment="1">
      <alignment horizontal="center"/>
    </xf>
    <xf numFmtId="165" fontId="40" fillId="2" borderId="16" xfId="10" applyFont="1" applyFill="1" applyBorder="1" applyAlignment="1">
      <alignment horizontal="center" vertical="center" wrapText="1"/>
    </xf>
    <xf numFmtId="165" fontId="40" fillId="2" borderId="18" xfId="10" applyFont="1" applyFill="1" applyBorder="1" applyAlignment="1">
      <alignment horizontal="center" vertical="center" wrapText="1"/>
    </xf>
    <xf numFmtId="165" fontId="40" fillId="2" borderId="17" xfId="10" applyFont="1" applyFill="1" applyBorder="1" applyAlignment="1">
      <alignment horizontal="center" vertical="center" wrapText="1"/>
    </xf>
    <xf numFmtId="0" fontId="39" fillId="0" borderId="16" xfId="0" applyFont="1" applyBorder="1" applyAlignment="1">
      <alignment horizontal="center" vertical="center" wrapText="1"/>
    </xf>
    <xf numFmtId="0" fontId="39" fillId="0" borderId="18" xfId="0" applyFont="1" applyBorder="1" applyAlignment="1">
      <alignment horizontal="center" vertical="center" wrapText="1"/>
    </xf>
    <xf numFmtId="0" fontId="40" fillId="2" borderId="16" xfId="1" applyFont="1" applyFill="1" applyBorder="1" applyAlignment="1">
      <alignment horizontal="center" vertical="center" wrapText="1"/>
    </xf>
    <xf numFmtId="0" fontId="40" fillId="2" borderId="18" xfId="1" applyFont="1" applyFill="1" applyBorder="1" applyAlignment="1">
      <alignment horizontal="center" vertical="center" wrapText="1"/>
    </xf>
    <xf numFmtId="0" fontId="40" fillId="2" borderId="17" xfId="1" applyFont="1" applyFill="1" applyBorder="1" applyAlignment="1">
      <alignment horizontal="center" vertical="center" wrapText="1"/>
    </xf>
    <xf numFmtId="0" fontId="3" fillId="4" borderId="13"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14" fillId="0" borderId="25" xfId="0" applyFont="1" applyBorder="1" applyAlignment="1">
      <alignment horizontal="center" wrapText="1"/>
    </xf>
    <xf numFmtId="9" fontId="10" fillId="7" borderId="19" xfId="0" applyNumberFormat="1" applyFont="1" applyFill="1" applyBorder="1" applyAlignment="1">
      <alignment horizontal="center" vertical="center" wrapText="1"/>
    </xf>
    <xf numFmtId="9" fontId="10" fillId="7" borderId="30" xfId="0" applyNumberFormat="1" applyFont="1" applyFill="1" applyBorder="1" applyAlignment="1">
      <alignment horizontal="center" vertical="center" wrapText="1"/>
    </xf>
    <xf numFmtId="9" fontId="10" fillId="7" borderId="2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39" fillId="0" borderId="17" xfId="0" applyFont="1" applyBorder="1" applyAlignment="1">
      <alignment horizontal="center" vertical="center" wrapText="1"/>
    </xf>
    <xf numFmtId="0" fontId="40" fillId="0" borderId="12" xfId="1" applyFont="1" applyBorder="1" applyAlignment="1">
      <alignment horizontal="center" vertical="center" wrapText="1"/>
    </xf>
    <xf numFmtId="168" fontId="40" fillId="8" borderId="16" xfId="11" applyNumberFormat="1" applyFont="1" applyFill="1" applyBorder="1" applyAlignment="1">
      <alignment horizontal="center" vertical="center" wrapText="1"/>
    </xf>
    <xf numFmtId="168" fontId="40" fillId="8" borderId="18" xfId="11" applyNumberFormat="1" applyFont="1" applyFill="1" applyBorder="1" applyAlignment="1">
      <alignment horizontal="center" vertical="center" wrapText="1"/>
    </xf>
    <xf numFmtId="168" fontId="40" fillId="8" borderId="17" xfId="11" applyNumberFormat="1" applyFont="1" applyFill="1" applyBorder="1" applyAlignment="1">
      <alignment horizontal="center" vertical="center" wrapText="1"/>
    </xf>
    <xf numFmtId="164" fontId="40" fillId="8" borderId="16" xfId="11" applyFont="1" applyFill="1" applyBorder="1" applyAlignment="1">
      <alignment horizontal="center" vertical="center" wrapText="1"/>
    </xf>
    <xf numFmtId="164" fontId="40" fillId="8" borderId="18" xfId="11" applyFont="1" applyFill="1" applyBorder="1" applyAlignment="1">
      <alignment horizontal="center" vertical="center" wrapText="1"/>
    </xf>
    <xf numFmtId="164" fontId="40" fillId="8" borderId="17" xfId="11" applyFont="1" applyFill="1" applyBorder="1" applyAlignment="1">
      <alignment horizontal="center" vertical="center" wrapText="1"/>
    </xf>
    <xf numFmtId="0" fontId="39" fillId="0" borderId="12" xfId="0" applyFont="1" applyBorder="1" applyAlignment="1">
      <alignment horizontal="center" vertical="center" wrapText="1"/>
    </xf>
    <xf numFmtId="0" fontId="39" fillId="0" borderId="1" xfId="0" applyFont="1" applyBorder="1" applyAlignment="1">
      <alignment horizontal="center" vertical="center" wrapText="1"/>
    </xf>
    <xf numFmtId="0" fontId="39" fillId="0" borderId="3"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4" xfId="0" applyFont="1" applyBorder="1" applyAlignment="1">
      <alignment horizontal="center" vertical="center" wrapText="1"/>
    </xf>
    <xf numFmtId="0" fontId="39" fillId="0" borderId="0" xfId="0" applyFont="1" applyAlignment="1">
      <alignment horizontal="center" vertical="center" wrapText="1"/>
    </xf>
    <xf numFmtId="0" fontId="39" fillId="0" borderId="5" xfId="0" applyFont="1" applyBorder="1" applyAlignment="1">
      <alignment horizontal="center" vertical="center" wrapText="1"/>
    </xf>
    <xf numFmtId="0" fontId="39" fillId="0" borderId="6"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7" xfId="0" applyFont="1" applyBorder="1" applyAlignment="1">
      <alignment horizontal="center" vertical="center" wrapText="1"/>
    </xf>
    <xf numFmtId="0" fontId="39" fillId="2" borderId="1" xfId="0" applyFont="1" applyFill="1" applyBorder="1" applyAlignment="1">
      <alignment horizontal="right" vertical="center"/>
    </xf>
    <xf numFmtId="0" fontId="39" fillId="2" borderId="2" xfId="0" applyFont="1" applyFill="1" applyBorder="1" applyAlignment="1">
      <alignment horizontal="right" vertical="center"/>
    </xf>
    <xf numFmtId="0" fontId="39" fillId="2" borderId="9" xfId="0" applyFont="1" applyFill="1" applyBorder="1" applyAlignment="1">
      <alignment horizontal="right" vertical="center" wrapText="1"/>
    </xf>
    <xf numFmtId="0" fontId="39" fillId="2" borderId="11" xfId="0" applyFont="1" applyFill="1" applyBorder="1" applyAlignment="1">
      <alignment horizontal="right" vertical="center" wrapText="1"/>
    </xf>
    <xf numFmtId="166" fontId="39" fillId="2" borderId="4" xfId="0" applyNumberFormat="1" applyFont="1" applyFill="1" applyBorder="1" applyAlignment="1">
      <alignment horizontal="right" vertical="center" wrapText="1"/>
    </xf>
    <xf numFmtId="166" fontId="39" fillId="2" borderId="5" xfId="0" applyNumberFormat="1" applyFont="1" applyFill="1" applyBorder="1" applyAlignment="1">
      <alignment horizontal="right" vertical="center" wrapText="1"/>
    </xf>
    <xf numFmtId="0" fontId="36" fillId="10" borderId="9" xfId="0" applyFont="1" applyFill="1" applyBorder="1" applyAlignment="1">
      <alignment horizontal="center" vertical="center" wrapText="1"/>
    </xf>
    <xf numFmtId="0" fontId="36" fillId="10" borderId="10" xfId="0" applyFont="1" applyFill="1" applyBorder="1" applyAlignment="1">
      <alignment horizontal="center" vertical="center" wrapText="1"/>
    </xf>
    <xf numFmtId="0" fontId="36" fillId="10" borderId="11" xfId="0" applyFont="1" applyFill="1" applyBorder="1" applyAlignment="1">
      <alignment horizontal="center" vertical="center" wrapText="1"/>
    </xf>
    <xf numFmtId="0" fontId="8" fillId="3" borderId="17"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22" xfId="1" applyFont="1" applyFill="1" applyBorder="1" applyAlignment="1">
      <alignment horizontal="center" vertical="center" wrapText="1"/>
    </xf>
    <xf numFmtId="0" fontId="8" fillId="3" borderId="21" xfId="1" applyFont="1" applyFill="1" applyBorder="1" applyAlignment="1">
      <alignment horizontal="center" vertical="center" wrapText="1"/>
    </xf>
    <xf numFmtId="0" fontId="0" fillId="11" borderId="12" xfId="0" applyFill="1" applyBorder="1" applyAlignment="1">
      <alignment horizont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23"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xf>
    <xf numFmtId="0" fontId="0" fillId="0" borderId="24" xfId="0" applyBorder="1" applyAlignment="1">
      <alignment horizontal="center" vertical="center"/>
    </xf>
    <xf numFmtId="0" fontId="3" fillId="0" borderId="16" xfId="0" applyFont="1" applyBorder="1" applyAlignment="1">
      <alignment horizontal="center" vertical="center" wrapText="1"/>
    </xf>
    <xf numFmtId="9" fontId="4" fillId="9" borderId="16" xfId="1" applyNumberFormat="1" applyFill="1" applyBorder="1" applyAlignment="1">
      <alignment horizontal="center" vertical="center" wrapText="1"/>
    </xf>
    <xf numFmtId="9" fontId="4" fillId="9" borderId="18" xfId="1" applyNumberFormat="1" applyFill="1" applyBorder="1" applyAlignment="1">
      <alignment horizontal="center" vertical="center" wrapText="1"/>
    </xf>
    <xf numFmtId="9" fontId="4" fillId="9" borderId="17" xfId="1" applyNumberFormat="1" applyFill="1" applyBorder="1" applyAlignment="1">
      <alignment horizontal="center" vertical="center" wrapText="1"/>
    </xf>
    <xf numFmtId="0" fontId="4" fillId="8" borderId="16" xfId="0" applyFont="1" applyFill="1" applyBorder="1" applyAlignment="1">
      <alignment horizontal="center" vertical="center" wrapText="1"/>
    </xf>
    <xf numFmtId="0" fontId="4" fillId="8" borderId="18"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0" borderId="16" xfId="1" applyBorder="1" applyAlignment="1">
      <alignment horizontal="center" vertical="center" wrapText="1"/>
    </xf>
    <xf numFmtId="0" fontId="4" fillId="0" borderId="18" xfId="1" applyBorder="1" applyAlignment="1">
      <alignment horizontal="center" vertical="center" wrapText="1"/>
    </xf>
    <xf numFmtId="0" fontId="4" fillId="0" borderId="17" xfId="1" applyBorder="1" applyAlignment="1">
      <alignment horizontal="center" vertical="center" wrapText="1"/>
    </xf>
    <xf numFmtId="0" fontId="11" fillId="0" borderId="16" xfId="0" applyFont="1" applyBorder="1" applyAlignment="1">
      <alignment horizontal="center" vertical="center"/>
    </xf>
    <xf numFmtId="0" fontId="11" fillId="0" borderId="18" xfId="0" applyFont="1" applyBorder="1" applyAlignment="1">
      <alignment horizontal="center" vertical="center"/>
    </xf>
    <xf numFmtId="0" fontId="11" fillId="0" borderId="17" xfId="0" applyFont="1" applyBorder="1" applyAlignment="1">
      <alignment horizontal="center" vertical="center"/>
    </xf>
    <xf numFmtId="9" fontId="11" fillId="0" borderId="16" xfId="0" applyNumberFormat="1" applyFont="1" applyBorder="1" applyAlignment="1">
      <alignment horizontal="left" vertical="center" wrapText="1"/>
    </xf>
    <xf numFmtId="9" fontId="11" fillId="0" borderId="18" xfId="0" applyNumberFormat="1" applyFont="1" applyBorder="1" applyAlignment="1">
      <alignment horizontal="left" vertical="center" wrapText="1"/>
    </xf>
    <xf numFmtId="9" fontId="11" fillId="0" borderId="17" xfId="0" applyNumberFormat="1" applyFont="1" applyBorder="1" applyAlignment="1">
      <alignment horizontal="left" vertical="center" wrapText="1"/>
    </xf>
    <xf numFmtId="9" fontId="4" fillId="8" borderId="16" xfId="1" applyNumberFormat="1" applyFill="1" applyBorder="1" applyAlignment="1">
      <alignment horizontal="left" vertical="center" wrapText="1"/>
    </xf>
    <xf numFmtId="9" fontId="4" fillId="2" borderId="18" xfId="1" applyNumberFormat="1" applyFill="1" applyBorder="1" applyAlignment="1">
      <alignment horizontal="left" vertical="center" wrapText="1"/>
    </xf>
    <xf numFmtId="9" fontId="4" fillId="2" borderId="17" xfId="1" applyNumberFormat="1" applyFill="1" applyBorder="1" applyAlignment="1">
      <alignment horizontal="left" vertical="center" wrapText="1"/>
    </xf>
    <xf numFmtId="0" fontId="42" fillId="0" borderId="16" xfId="0" applyFont="1" applyBorder="1" applyAlignment="1">
      <alignment horizontal="center" vertical="center" wrapText="1"/>
    </xf>
    <xf numFmtId="0" fontId="42" fillId="0" borderId="17"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9" fontId="4" fillId="0" borderId="16" xfId="0" applyNumberFormat="1" applyFont="1" applyBorder="1" applyAlignment="1">
      <alignment horizontal="center" vertical="center" wrapText="1"/>
    </xf>
    <xf numFmtId="9" fontId="4" fillId="0" borderId="18" xfId="0" applyNumberFormat="1" applyFont="1" applyBorder="1" applyAlignment="1">
      <alignment horizontal="center" vertical="center" wrapText="1"/>
    </xf>
    <xf numFmtId="9" fontId="4" fillId="0" borderId="17" xfId="0" applyNumberFormat="1" applyFont="1" applyBorder="1" applyAlignment="1">
      <alignment horizontal="center" vertical="center" wrapText="1"/>
    </xf>
    <xf numFmtId="9" fontId="4" fillId="0" borderId="12" xfId="0" applyNumberFormat="1" applyFont="1" applyBorder="1" applyAlignment="1">
      <alignment horizontal="center" vertical="center" wrapText="1"/>
    </xf>
    <xf numFmtId="0" fontId="42" fillId="0" borderId="12" xfId="0" applyFont="1" applyBorder="1" applyAlignment="1">
      <alignment horizontal="center" vertical="center" wrapText="1"/>
    </xf>
    <xf numFmtId="17" fontId="4" fillId="2" borderId="16" xfId="0" applyNumberFormat="1" applyFont="1" applyFill="1" applyBorder="1" applyAlignment="1">
      <alignment horizontal="center" vertical="center" wrapText="1"/>
    </xf>
    <xf numFmtId="17" fontId="4" fillId="2" borderId="17" xfId="0" applyNumberFormat="1" applyFont="1" applyFill="1" applyBorder="1" applyAlignment="1">
      <alignment horizontal="center" vertical="center" wrapText="1"/>
    </xf>
    <xf numFmtId="9" fontId="4" fillId="8" borderId="17" xfId="1" applyNumberFormat="1" applyFill="1" applyBorder="1" applyAlignment="1">
      <alignment horizontal="left" vertical="center" wrapText="1"/>
    </xf>
    <xf numFmtId="9" fontId="4" fillId="8" borderId="18" xfId="1" applyNumberFormat="1" applyFill="1" applyBorder="1" applyAlignment="1">
      <alignment horizontal="left" vertical="center" wrapText="1"/>
    </xf>
    <xf numFmtId="6" fontId="4" fillId="2" borderId="16" xfId="0" applyNumberFormat="1" applyFont="1" applyFill="1" applyBorder="1" applyAlignment="1">
      <alignment horizontal="center" vertical="center" wrapText="1"/>
    </xf>
    <xf numFmtId="6" fontId="4" fillId="2" borderId="18" xfId="0" applyNumberFormat="1" applyFont="1" applyFill="1" applyBorder="1" applyAlignment="1">
      <alignment horizontal="center" vertical="center" wrapText="1"/>
    </xf>
    <xf numFmtId="17" fontId="4" fillId="2" borderId="18" xfId="0" applyNumberFormat="1" applyFont="1" applyFill="1" applyBorder="1" applyAlignment="1">
      <alignment horizontal="center" vertical="center" wrapText="1"/>
    </xf>
    <xf numFmtId="9" fontId="10" fillId="7" borderId="16" xfId="0" applyNumberFormat="1" applyFont="1" applyFill="1" applyBorder="1" applyAlignment="1">
      <alignment horizontal="center" vertical="center"/>
    </xf>
    <xf numFmtId="9" fontId="10" fillId="7" borderId="18" xfId="0" applyNumberFormat="1" applyFont="1" applyFill="1" applyBorder="1" applyAlignment="1">
      <alignment horizontal="center" vertical="center"/>
    </xf>
    <xf numFmtId="9" fontId="10" fillId="7" borderId="17" xfId="0" applyNumberFormat="1" applyFont="1" applyFill="1" applyBorder="1" applyAlignment="1">
      <alignment horizontal="center" vertical="center"/>
    </xf>
    <xf numFmtId="0" fontId="22" fillId="8" borderId="18" xfId="0" applyFont="1" applyFill="1" applyBorder="1" applyAlignment="1">
      <alignment horizontal="center" vertical="center" wrapText="1"/>
    </xf>
    <xf numFmtId="0" fontId="22" fillId="8" borderId="17" xfId="0" applyFont="1" applyFill="1" applyBorder="1" applyAlignment="1">
      <alignment horizontal="center" vertical="center" wrapText="1"/>
    </xf>
    <xf numFmtId="1" fontId="4" fillId="2" borderId="16" xfId="1" applyNumberFormat="1" applyFill="1" applyBorder="1" applyAlignment="1">
      <alignment horizontal="center" vertical="center" wrapText="1"/>
    </xf>
    <xf numFmtId="1" fontId="4" fillId="2" borderId="18" xfId="1" applyNumberFormat="1" applyFill="1" applyBorder="1" applyAlignment="1">
      <alignment horizontal="center" vertical="center" wrapText="1"/>
    </xf>
    <xf numFmtId="1" fontId="4" fillId="2" borderId="17" xfId="1" applyNumberFormat="1" applyFill="1" applyBorder="1" applyAlignment="1">
      <alignment horizontal="center" vertical="center" wrapText="1"/>
    </xf>
    <xf numFmtId="0" fontId="4" fillId="0" borderId="12" xfId="1" applyBorder="1" applyAlignment="1">
      <alignment horizontal="center" vertical="center" wrapText="1"/>
    </xf>
    <xf numFmtId="6" fontId="45" fillId="2" borderId="16" xfId="0" applyNumberFormat="1" applyFont="1" applyFill="1" applyBorder="1" applyAlignment="1">
      <alignment horizontal="center" vertical="center" wrapText="1"/>
    </xf>
    <xf numFmtId="6" fontId="45" fillId="2" borderId="18" xfId="0" applyNumberFormat="1" applyFont="1" applyFill="1" applyBorder="1" applyAlignment="1">
      <alignment horizontal="center" vertical="center" wrapText="1"/>
    </xf>
    <xf numFmtId="0" fontId="11" fillId="0" borderId="36" xfId="0" applyFont="1" applyBorder="1" applyAlignment="1">
      <alignment horizontal="center" vertical="center" wrapText="1"/>
    </xf>
    <xf numFmtId="9" fontId="2" fillId="0" borderId="36" xfId="3" applyFont="1" applyFill="1" applyBorder="1" applyAlignment="1">
      <alignment horizontal="center" vertical="center" wrapText="1"/>
    </xf>
    <xf numFmtId="0" fontId="11" fillId="0" borderId="18" xfId="0" applyFont="1" applyBorder="1" applyAlignment="1">
      <alignment horizontal="center" vertical="center" wrapText="1"/>
    </xf>
    <xf numFmtId="9" fontId="4" fillId="8" borderId="16" xfId="1" applyNumberFormat="1" applyFill="1" applyBorder="1" applyAlignment="1">
      <alignment horizontal="center" vertical="center" wrapText="1"/>
    </xf>
    <xf numFmtId="9" fontId="4" fillId="8" borderId="18" xfId="1" applyNumberFormat="1" applyFill="1" applyBorder="1" applyAlignment="1">
      <alignment horizontal="center" vertical="center" wrapText="1"/>
    </xf>
    <xf numFmtId="9" fontId="4" fillId="8" borderId="17" xfId="1" applyNumberForma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11" fillId="0" borderId="40" xfId="0" applyFont="1" applyBorder="1" applyAlignment="1">
      <alignment horizontal="center" vertical="center" wrapText="1"/>
    </xf>
    <xf numFmtId="9" fontId="2" fillId="0" borderId="40" xfId="3" applyFont="1" applyFill="1" applyBorder="1" applyAlignment="1">
      <alignment horizontal="center" vertical="center" wrapText="1"/>
    </xf>
    <xf numFmtId="9" fontId="2" fillId="0" borderId="18" xfId="3" applyFont="1" applyFill="1" applyBorder="1" applyAlignment="1">
      <alignment horizontal="center" vertical="center" wrapText="1"/>
    </xf>
    <xf numFmtId="9" fontId="11" fillId="0" borderId="43" xfId="0" applyNumberFormat="1" applyFont="1" applyBorder="1" applyAlignment="1">
      <alignment horizontal="center" vertical="center" wrapText="1"/>
    </xf>
    <xf numFmtId="9" fontId="11" fillId="0" borderId="45" xfId="0" applyNumberFormat="1" applyFont="1" applyBorder="1" applyAlignment="1">
      <alignment horizontal="center" vertical="center" wrapText="1"/>
    </xf>
    <xf numFmtId="9" fontId="11" fillId="0" borderId="44" xfId="0" applyNumberFormat="1" applyFont="1" applyBorder="1" applyAlignment="1">
      <alignment horizontal="center" vertical="center" wrapText="1"/>
    </xf>
    <xf numFmtId="9" fontId="11" fillId="0" borderId="28" xfId="0" applyNumberFormat="1" applyFont="1" applyBorder="1" applyAlignment="1">
      <alignment horizontal="center" vertical="center" wrapText="1"/>
    </xf>
    <xf numFmtId="9" fontId="11" fillId="0" borderId="29" xfId="0" applyNumberFormat="1" applyFont="1" applyBorder="1" applyAlignment="1">
      <alignment horizontal="center" vertical="center" wrapText="1"/>
    </xf>
    <xf numFmtId="0" fontId="0" fillId="9" borderId="42" xfId="0" applyFill="1" applyBorder="1" applyAlignment="1">
      <alignment horizontal="center"/>
    </xf>
    <xf numFmtId="0" fontId="0" fillId="9" borderId="12" xfId="0" applyFill="1" applyBorder="1" applyAlignment="1">
      <alignment horizontal="center"/>
    </xf>
    <xf numFmtId="6" fontId="4" fillId="2" borderId="42" xfId="0" applyNumberFormat="1" applyFont="1" applyFill="1" applyBorder="1" applyAlignment="1">
      <alignment horizontal="center" vertical="center" wrapText="1"/>
    </xf>
    <xf numFmtId="6" fontId="4" fillId="2" borderId="12" xfId="0" applyNumberFormat="1" applyFont="1" applyFill="1" applyBorder="1" applyAlignment="1">
      <alignment horizontal="center" vertical="center" wrapText="1"/>
    </xf>
    <xf numFmtId="0" fontId="4" fillId="8" borderId="42" xfId="1" applyFill="1" applyBorder="1" applyAlignment="1">
      <alignment horizontal="center" vertical="center" wrapText="1"/>
    </xf>
    <xf numFmtId="0" fontId="4" fillId="8" borderId="12" xfId="1" applyFill="1" applyBorder="1" applyAlignment="1">
      <alignment horizontal="center" vertical="center" wrapText="1"/>
    </xf>
    <xf numFmtId="17" fontId="4" fillId="2" borderId="42" xfId="0" applyNumberFormat="1" applyFont="1" applyFill="1" applyBorder="1" applyAlignment="1">
      <alignment horizontal="center" vertical="center" wrapText="1"/>
    </xf>
    <xf numFmtId="17" fontId="4" fillId="2" borderId="12" xfId="0" applyNumberFormat="1" applyFont="1" applyFill="1" applyBorder="1" applyAlignment="1">
      <alignment horizontal="center" vertical="center" wrapText="1"/>
    </xf>
    <xf numFmtId="0" fontId="4" fillId="8" borderId="42" xfId="0" applyFont="1" applyFill="1" applyBorder="1" applyAlignment="1">
      <alignment horizontal="center" vertical="center" wrapText="1"/>
    </xf>
    <xf numFmtId="0" fontId="4" fillId="8" borderId="12" xfId="0" applyFont="1" applyFill="1" applyBorder="1" applyAlignment="1">
      <alignment horizontal="center" vertical="center" wrapText="1"/>
    </xf>
    <xf numFmtId="9" fontId="11" fillId="0" borderId="40" xfId="0" applyNumberFormat="1" applyFont="1" applyBorder="1" applyAlignment="1">
      <alignment horizontal="center" vertical="center" wrapText="1"/>
    </xf>
    <xf numFmtId="0" fontId="0" fillId="0" borderId="42" xfId="0" applyBorder="1" applyAlignment="1">
      <alignment horizontal="center" vertical="center"/>
    </xf>
    <xf numFmtId="0" fontId="0" fillId="0" borderId="12" xfId="0" applyBorder="1" applyAlignment="1">
      <alignment horizontal="center" vertical="center"/>
    </xf>
    <xf numFmtId="9" fontId="11" fillId="0" borderId="42" xfId="0" applyNumberFormat="1" applyFont="1" applyBorder="1" applyAlignment="1">
      <alignment horizontal="center" vertical="center" wrapText="1"/>
    </xf>
    <xf numFmtId="9" fontId="11" fillId="0" borderId="12" xfId="0" applyNumberFormat="1" applyFont="1" applyBorder="1" applyAlignment="1">
      <alignment horizontal="center"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46" xfId="0" applyBorder="1" applyAlignment="1">
      <alignment horizontal="center" vertical="center" wrapText="1"/>
    </xf>
    <xf numFmtId="9" fontId="10" fillId="7" borderId="41" xfId="0" applyNumberFormat="1" applyFont="1" applyFill="1" applyBorder="1" applyAlignment="1">
      <alignment horizontal="center" vertical="center" wrapText="1"/>
    </xf>
    <xf numFmtId="9" fontId="10" fillId="7" borderId="15" xfId="0" applyNumberFormat="1" applyFont="1" applyFill="1" applyBorder="1" applyAlignment="1">
      <alignment horizontal="center" vertical="center" wrapText="1"/>
    </xf>
    <xf numFmtId="0" fontId="42" fillId="0" borderId="42"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40" xfId="0" applyFont="1" applyBorder="1" applyAlignment="1">
      <alignment horizontal="left" vertical="center" wrapText="1"/>
    </xf>
    <xf numFmtId="0" fontId="0" fillId="0" borderId="16" xfId="0"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0" fontId="0" fillId="0" borderId="12" xfId="0" applyBorder="1" applyAlignment="1">
      <alignment horizontal="center"/>
    </xf>
    <xf numFmtId="17" fontId="0" fillId="0" borderId="12" xfId="0" applyNumberFormat="1" applyBorder="1" applyAlignment="1">
      <alignment horizontal="center"/>
    </xf>
    <xf numFmtId="9" fontId="24" fillId="7" borderId="12" xfId="6" applyNumberFormat="1" applyFont="1" applyFill="1" applyBorder="1" applyAlignment="1">
      <alignment horizontal="center" vertical="center" wrapText="1"/>
    </xf>
    <xf numFmtId="0" fontId="46" fillId="0" borderId="12" xfId="6" applyFont="1" applyBorder="1" applyAlignment="1">
      <alignment horizontal="center" vertical="top" wrapText="1"/>
    </xf>
    <xf numFmtId="1" fontId="4" fillId="2" borderId="12" xfId="1" applyNumberFormat="1" applyFill="1" applyBorder="1" applyAlignment="1">
      <alignment horizontal="center" vertical="center" wrapText="1"/>
    </xf>
    <xf numFmtId="0" fontId="11" fillId="0" borderId="12" xfId="6" applyFont="1" applyBorder="1" applyAlignment="1">
      <alignment horizontal="center" vertical="center" wrapText="1"/>
    </xf>
    <xf numFmtId="9" fontId="4" fillId="8" borderId="12" xfId="1" applyNumberFormat="1" applyFill="1" applyBorder="1" applyAlignment="1">
      <alignment horizontal="center" vertical="center" wrapText="1"/>
    </xf>
    <xf numFmtId="0" fontId="42" fillId="8" borderId="12" xfId="6" applyFont="1" applyFill="1" applyBorder="1" applyAlignment="1">
      <alignment horizontal="center" vertical="center" wrapText="1"/>
    </xf>
    <xf numFmtId="0" fontId="42" fillId="8" borderId="12" xfId="6" applyFont="1" applyFill="1" applyBorder="1" applyAlignment="1">
      <alignment horizontal="left" vertical="center" wrapText="1"/>
    </xf>
    <xf numFmtId="0" fontId="46" fillId="0" borderId="16" xfId="6" applyFont="1" applyBorder="1" applyAlignment="1">
      <alignment horizontal="center" vertical="top" wrapText="1"/>
    </xf>
    <xf numFmtId="0" fontId="46" fillId="0" borderId="18" xfId="6" applyFont="1" applyBorder="1" applyAlignment="1">
      <alignment horizontal="center" vertical="top" wrapText="1"/>
    </xf>
    <xf numFmtId="0" fontId="46" fillId="0" borderId="17" xfId="6" applyFont="1" applyBorder="1" applyAlignment="1">
      <alignment horizontal="center" vertical="top" wrapText="1"/>
    </xf>
    <xf numFmtId="0" fontId="4" fillId="2" borderId="16" xfId="6" applyFont="1" applyFill="1" applyBorder="1" applyAlignment="1">
      <alignment horizontal="center" vertical="top" wrapText="1"/>
    </xf>
    <xf numFmtId="0" fontId="4" fillId="2" borderId="18" xfId="6" applyFont="1" applyFill="1" applyBorder="1" applyAlignment="1">
      <alignment horizontal="center" vertical="top" wrapText="1"/>
    </xf>
    <xf numFmtId="0" fontId="4" fillId="2" borderId="17" xfId="6" applyFont="1" applyFill="1" applyBorder="1" applyAlignment="1">
      <alignment horizontal="center" vertical="top" wrapText="1"/>
    </xf>
    <xf numFmtId="0" fontId="4" fillId="2" borderId="12" xfId="6" applyFont="1" applyFill="1" applyBorder="1" applyAlignment="1">
      <alignment horizontal="left" vertical="center" wrapText="1"/>
    </xf>
    <xf numFmtId="0" fontId="4" fillId="0" borderId="12" xfId="1" applyBorder="1" applyAlignment="1">
      <alignment horizontal="center" vertical="top" wrapText="1"/>
    </xf>
    <xf numFmtId="1" fontId="4" fillId="0" borderId="12" xfId="1" applyNumberFormat="1" applyBorder="1" applyAlignment="1">
      <alignment horizontal="center" vertical="top" wrapText="1"/>
    </xf>
    <xf numFmtId="0" fontId="11" fillId="0" borderId="12" xfId="6" applyFont="1" applyBorder="1" applyAlignment="1">
      <alignment horizontal="center" vertical="top" wrapText="1"/>
    </xf>
    <xf numFmtId="9" fontId="24" fillId="7" borderId="27" xfId="0" applyNumberFormat="1" applyFont="1" applyFill="1" applyBorder="1" applyAlignment="1">
      <alignment horizontal="center" vertical="center" wrapText="1"/>
    </xf>
    <xf numFmtId="9" fontId="24" fillId="7" borderId="28" xfId="0" applyNumberFormat="1" applyFont="1" applyFill="1" applyBorder="1" applyAlignment="1">
      <alignment horizontal="center" vertical="center" wrapText="1"/>
    </xf>
    <xf numFmtId="0" fontId="46" fillId="0" borderId="16" xfId="6" applyFont="1" applyBorder="1" applyAlignment="1">
      <alignment horizontal="center" vertical="center" wrapText="1"/>
    </xf>
    <xf numFmtId="0" fontId="46" fillId="0" borderId="18" xfId="6" applyFont="1" applyBorder="1" applyAlignment="1">
      <alignment horizontal="center" vertical="center" wrapText="1"/>
    </xf>
    <xf numFmtId="0" fontId="46" fillId="0" borderId="17" xfId="6" applyFont="1" applyBorder="1" applyAlignment="1">
      <alignment horizontal="center" vertical="center" wrapText="1"/>
    </xf>
    <xf numFmtId="0" fontId="4" fillId="2" borderId="12" xfId="6" applyFont="1" applyFill="1" applyBorder="1" applyAlignment="1">
      <alignment horizontal="left" vertical="top" wrapText="1"/>
    </xf>
    <xf numFmtId="0" fontId="4" fillId="2" borderId="16" xfId="6" applyFont="1" applyFill="1" applyBorder="1" applyAlignment="1">
      <alignment horizontal="left" vertical="top" wrapText="1"/>
    </xf>
    <xf numFmtId="9" fontId="4" fillId="9" borderId="12" xfId="1" applyNumberFormat="1" applyFill="1" applyBorder="1" applyAlignment="1">
      <alignment horizontal="center" vertical="center" wrapText="1"/>
    </xf>
    <xf numFmtId="0" fontId="11" fillId="0" borderId="12" xfId="0" applyFont="1" applyBorder="1" applyAlignment="1">
      <alignment horizontal="center" vertical="center"/>
    </xf>
    <xf numFmtId="9" fontId="24" fillId="7" borderId="29" xfId="0" applyNumberFormat="1" applyFont="1" applyFill="1" applyBorder="1" applyAlignment="1">
      <alignment horizontal="center" vertical="center" wrapText="1"/>
    </xf>
    <xf numFmtId="0" fontId="4" fillId="2" borderId="16"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11" fillId="0" borderId="18" xfId="6" applyFont="1" applyBorder="1" applyAlignment="1">
      <alignment horizontal="center" vertical="center" wrapText="1"/>
    </xf>
    <xf numFmtId="17" fontId="4" fillId="2" borderId="16" xfId="0" applyNumberFormat="1" applyFont="1" applyFill="1" applyBorder="1" applyAlignment="1">
      <alignment horizontal="center" vertical="center"/>
    </xf>
    <xf numFmtId="17" fontId="4" fillId="2" borderId="18" xfId="0" applyNumberFormat="1" applyFont="1" applyFill="1" applyBorder="1" applyAlignment="1">
      <alignment horizontal="center" vertical="center"/>
    </xf>
    <xf numFmtId="17" fontId="4" fillId="2" borderId="17" xfId="0" applyNumberFormat="1" applyFont="1" applyFill="1" applyBorder="1" applyAlignment="1">
      <alignment horizontal="center" vertical="center"/>
    </xf>
    <xf numFmtId="9" fontId="11" fillId="0" borderId="12" xfId="0" applyNumberFormat="1" applyFont="1" applyBorder="1" applyAlignment="1">
      <alignment horizontal="left" vertical="center" wrapText="1"/>
    </xf>
    <xf numFmtId="9" fontId="4" fillId="8" borderId="12" xfId="1" applyNumberFormat="1" applyFill="1" applyBorder="1" applyAlignment="1">
      <alignment horizontal="left" vertical="center" wrapText="1"/>
    </xf>
    <xf numFmtId="10" fontId="24" fillId="7" borderId="16" xfId="0" applyNumberFormat="1" applyFont="1" applyFill="1" applyBorder="1" applyAlignment="1">
      <alignment horizontal="center" vertical="center" wrapText="1"/>
    </xf>
    <xf numFmtId="10" fontId="24" fillId="7" borderId="18" xfId="0" applyNumberFormat="1" applyFont="1" applyFill="1" applyBorder="1" applyAlignment="1">
      <alignment horizontal="center" vertical="center" wrapText="1"/>
    </xf>
    <xf numFmtId="10" fontId="24" fillId="7" borderId="17" xfId="0" applyNumberFormat="1" applyFont="1" applyFill="1" applyBorder="1" applyAlignment="1">
      <alignment horizontal="center" vertical="center" wrapText="1"/>
    </xf>
    <xf numFmtId="0" fontId="4" fillId="0" borderId="16" xfId="1" applyBorder="1" applyAlignment="1">
      <alignment horizontal="center" vertical="top" wrapText="1"/>
    </xf>
    <xf numFmtId="0" fontId="4" fillId="0" borderId="18" xfId="1" applyBorder="1" applyAlignment="1">
      <alignment horizontal="center" vertical="top" wrapText="1"/>
    </xf>
    <xf numFmtId="0" fontId="4" fillId="0" borderId="17" xfId="1" applyBorder="1" applyAlignment="1">
      <alignment horizontal="center" vertical="top" wrapText="1"/>
    </xf>
    <xf numFmtId="1" fontId="4" fillId="2" borderId="16" xfId="1" applyNumberFormat="1" applyFill="1" applyBorder="1" applyAlignment="1">
      <alignment horizontal="center" vertical="top" wrapText="1"/>
    </xf>
    <xf numFmtId="1" fontId="4" fillId="2" borderId="18" xfId="1" applyNumberFormat="1" applyFill="1" applyBorder="1" applyAlignment="1">
      <alignment horizontal="center" vertical="top" wrapText="1"/>
    </xf>
    <xf numFmtId="1" fontId="4" fillId="2" borderId="17" xfId="1" applyNumberFormat="1" applyFill="1" applyBorder="1" applyAlignment="1">
      <alignment horizontal="center" vertical="top" wrapText="1"/>
    </xf>
    <xf numFmtId="0" fontId="11" fillId="0" borderId="16" xfId="6" applyFont="1" applyBorder="1" applyAlignment="1">
      <alignment horizontal="center" vertical="top" wrapText="1"/>
    </xf>
    <xf numFmtId="0" fontId="11" fillId="0" borderId="18" xfId="6" applyFont="1" applyBorder="1" applyAlignment="1">
      <alignment horizontal="center" vertical="top" wrapText="1"/>
    </xf>
    <xf numFmtId="0" fontId="11" fillId="0" borderId="17" xfId="6" applyFont="1" applyBorder="1" applyAlignment="1">
      <alignment horizontal="center" vertical="top" wrapText="1"/>
    </xf>
    <xf numFmtId="0" fontId="42" fillId="8" borderId="16" xfId="6" applyFont="1" applyFill="1" applyBorder="1" applyAlignment="1">
      <alignment horizontal="center" vertical="center" wrapText="1"/>
    </xf>
    <xf numFmtId="0" fontId="42" fillId="8" borderId="18" xfId="6" applyFont="1" applyFill="1" applyBorder="1" applyAlignment="1">
      <alignment horizontal="center" vertical="center" wrapText="1"/>
    </xf>
    <xf numFmtId="0" fontId="42" fillId="8" borderId="16" xfId="6" applyFont="1" applyFill="1" applyBorder="1" applyAlignment="1">
      <alignment horizontal="left" vertical="center" wrapText="1"/>
    </xf>
    <xf numFmtId="0" fontId="42" fillId="8" borderId="18" xfId="6" applyFont="1" applyFill="1" applyBorder="1" applyAlignment="1">
      <alignment horizontal="left" vertical="center" wrapText="1"/>
    </xf>
    <xf numFmtId="10" fontId="24" fillId="7" borderId="19" xfId="0" applyNumberFormat="1" applyFont="1" applyFill="1" applyBorder="1" applyAlignment="1">
      <alignment horizontal="center" vertical="center" wrapText="1"/>
    </xf>
    <xf numFmtId="10" fontId="24" fillId="7" borderId="30" xfId="0" applyNumberFormat="1" applyFont="1" applyFill="1" applyBorder="1" applyAlignment="1">
      <alignment horizontal="center" vertical="center" wrapText="1"/>
    </xf>
    <xf numFmtId="10" fontId="24" fillId="7" borderId="21" xfId="0" applyNumberFormat="1" applyFont="1" applyFill="1" applyBorder="1" applyAlignment="1">
      <alignment horizontal="center" vertical="center" wrapText="1"/>
    </xf>
    <xf numFmtId="0" fontId="4" fillId="2" borderId="34"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20" xfId="0" applyFont="1" applyFill="1" applyBorder="1" applyAlignment="1">
      <alignment horizontal="left" vertical="center" wrapText="1"/>
    </xf>
    <xf numFmtId="169" fontId="4" fillId="8" borderId="16" xfId="1" applyNumberFormat="1" applyFill="1" applyBorder="1" applyAlignment="1">
      <alignment horizontal="center" vertical="center" wrapText="1"/>
    </xf>
    <xf numFmtId="169" fontId="4" fillId="8" borderId="18" xfId="1" applyNumberFormat="1" applyFill="1" applyBorder="1" applyAlignment="1">
      <alignment horizontal="center" vertical="center" wrapText="1"/>
    </xf>
    <xf numFmtId="169" fontId="4" fillId="8" borderId="17" xfId="1" applyNumberFormat="1" applyFill="1" applyBorder="1" applyAlignment="1">
      <alignment horizontal="center" vertical="center" wrapText="1"/>
    </xf>
    <xf numFmtId="0" fontId="40" fillId="0" borderId="12" xfId="0" applyFont="1" applyBorder="1" applyAlignment="1">
      <alignment horizontal="left" vertical="center" wrapText="1"/>
    </xf>
    <xf numFmtId="0" fontId="48" fillId="8" borderId="16" xfId="0" applyFont="1" applyFill="1" applyBorder="1" applyAlignment="1">
      <alignment horizontal="center" vertical="center" wrapText="1"/>
    </xf>
    <xf numFmtId="0" fontId="48" fillId="8" borderId="18" xfId="0" applyFont="1" applyFill="1" applyBorder="1" applyAlignment="1">
      <alignment horizontal="center" vertical="center" wrapText="1"/>
    </xf>
    <xf numFmtId="0" fontId="48" fillId="8" borderId="17" xfId="0" applyFont="1" applyFill="1" applyBorder="1" applyAlignment="1">
      <alignment horizontal="center" vertical="center" wrapText="1"/>
    </xf>
    <xf numFmtId="0" fontId="49" fillId="8" borderId="16" xfId="0" applyFont="1" applyFill="1" applyBorder="1" applyAlignment="1">
      <alignment horizontal="center" vertical="center" wrapText="1"/>
    </xf>
    <xf numFmtId="0" fontId="49" fillId="8" borderId="18" xfId="0" applyFont="1" applyFill="1" applyBorder="1" applyAlignment="1">
      <alignment horizontal="center" vertical="center" wrapText="1"/>
    </xf>
    <xf numFmtId="0" fontId="49" fillId="8" borderId="17" xfId="0" applyFont="1" applyFill="1" applyBorder="1" applyAlignment="1">
      <alignment horizontal="center" vertical="center" wrapText="1"/>
    </xf>
    <xf numFmtId="9" fontId="10" fillId="7" borderId="16" xfId="0" applyNumberFormat="1" applyFont="1" applyFill="1" applyBorder="1" applyAlignment="1">
      <alignment horizontal="center" vertical="center" wrapText="1"/>
    </xf>
    <xf numFmtId="9" fontId="10" fillId="7" borderId="18" xfId="0" applyNumberFormat="1" applyFont="1" applyFill="1" applyBorder="1" applyAlignment="1">
      <alignment horizontal="center" vertical="center" wrapText="1"/>
    </xf>
    <xf numFmtId="9" fontId="10" fillId="7" borderId="17" xfId="0" applyNumberFormat="1" applyFont="1" applyFill="1" applyBorder="1" applyAlignment="1">
      <alignment horizontal="center" vertical="center" wrapText="1"/>
    </xf>
    <xf numFmtId="0" fontId="4" fillId="8" borderId="16" xfId="1" applyFill="1" applyBorder="1" applyAlignment="1">
      <alignment horizontal="center" vertical="center" wrapText="1"/>
    </xf>
    <xf numFmtId="0" fontId="4" fillId="8" borderId="18" xfId="1" applyFill="1" applyBorder="1" applyAlignment="1">
      <alignment horizontal="center" vertical="center" wrapText="1"/>
    </xf>
    <xf numFmtId="0" fontId="4" fillId="8" borderId="17" xfId="1" applyFill="1" applyBorder="1" applyAlignment="1">
      <alignment horizontal="center" vertical="center" wrapText="1"/>
    </xf>
    <xf numFmtId="6" fontId="4" fillId="2" borderId="17" xfId="0" applyNumberFormat="1" applyFont="1" applyFill="1" applyBorder="1" applyAlignment="1">
      <alignment horizontal="center" vertical="center" wrapText="1"/>
    </xf>
    <xf numFmtId="6" fontId="4" fillId="8" borderId="16" xfId="1" applyNumberFormat="1" applyFill="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9" fontId="11" fillId="0" borderId="16" xfId="0" applyNumberFormat="1" applyFont="1" applyBorder="1" applyAlignment="1">
      <alignment horizontal="center" vertical="center"/>
    </xf>
    <xf numFmtId="9" fontId="11" fillId="0" borderId="18" xfId="0" applyNumberFormat="1" applyFont="1" applyBorder="1" applyAlignment="1">
      <alignment horizontal="center" vertical="center"/>
    </xf>
    <xf numFmtId="9" fontId="11" fillId="0" borderId="17" xfId="0" applyNumberFormat="1" applyFont="1" applyBorder="1" applyAlignment="1">
      <alignment horizontal="center" vertical="center"/>
    </xf>
    <xf numFmtId="0" fontId="32" fillId="8" borderId="16" xfId="0" applyFont="1" applyFill="1" applyBorder="1" applyAlignment="1">
      <alignment horizontal="center" vertical="center" wrapText="1"/>
    </xf>
    <xf numFmtId="0" fontId="32" fillId="8" borderId="18" xfId="0" applyFont="1" applyFill="1" applyBorder="1" applyAlignment="1">
      <alignment horizontal="center" vertical="center" wrapText="1"/>
    </xf>
    <xf numFmtId="1" fontId="22" fillId="2" borderId="19" xfId="1" applyNumberFormat="1" applyFont="1" applyFill="1" applyBorder="1" applyAlignment="1">
      <alignment horizontal="center" vertical="top" wrapText="1"/>
    </xf>
    <xf numFmtId="1" fontId="22" fillId="2" borderId="30" xfId="1" applyNumberFormat="1" applyFont="1" applyFill="1" applyBorder="1" applyAlignment="1">
      <alignment horizontal="center" vertical="top" wrapText="1"/>
    </xf>
    <xf numFmtId="1" fontId="22" fillId="2" borderId="16" xfId="1" applyNumberFormat="1" applyFont="1" applyFill="1" applyBorder="1" applyAlignment="1">
      <alignment horizontal="center" vertical="center" wrapText="1"/>
    </xf>
    <xf numFmtId="1" fontId="22" fillId="2" borderId="18" xfId="1" applyNumberFormat="1" applyFont="1" applyFill="1" applyBorder="1" applyAlignment="1">
      <alignment horizontal="center" vertical="center" wrapText="1"/>
    </xf>
    <xf numFmtId="10" fontId="10" fillId="7" borderId="19" xfId="0" applyNumberFormat="1" applyFont="1" applyFill="1" applyBorder="1" applyAlignment="1">
      <alignment horizontal="center" vertical="center" wrapText="1"/>
    </xf>
    <xf numFmtId="10" fontId="10" fillId="7" borderId="30" xfId="0" applyNumberFormat="1" applyFont="1" applyFill="1" applyBorder="1" applyAlignment="1">
      <alignment horizontal="center" vertical="center" wrapText="1"/>
    </xf>
    <xf numFmtId="10" fontId="10" fillId="7" borderId="21" xfId="0" applyNumberFormat="1" applyFont="1" applyFill="1" applyBorder="1" applyAlignment="1">
      <alignment horizontal="center" vertical="center" wrapText="1"/>
    </xf>
  </cellXfs>
  <cellStyles count="12">
    <cellStyle name="Millares" xfId="10" builtinId="3"/>
    <cellStyle name="Moneda" xfId="11" builtinId="4"/>
    <cellStyle name="Moneda 2" xfId="2"/>
    <cellStyle name="Normal" xfId="0" builtinId="0"/>
    <cellStyle name="Normal 18 2" xfId="4"/>
    <cellStyle name="Normal 2 10 10" xfId="6"/>
    <cellStyle name="Normal 34" xfId="5"/>
    <cellStyle name="Normal 4" xfId="1"/>
    <cellStyle name="Normal 4 13" xfId="7"/>
    <cellStyle name="Porcentaje" xfId="9" builtinId="5"/>
    <cellStyle name="Porcentaje 2" xfId="8"/>
    <cellStyle name="Porcentu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Ejecución</a:t>
            </a:r>
            <a:r>
              <a:rPr lang="es-CO" baseline="0"/>
              <a:t> Plan de Acción </a:t>
            </a:r>
          </a:p>
          <a:p>
            <a:pPr>
              <a:defRPr sz="1400" b="0" i="0" u="none" strike="noStrike" kern="1200" spc="0" baseline="0">
                <a:solidFill>
                  <a:schemeClr val="tx1">
                    <a:lumMod val="65000"/>
                    <a:lumOff val="35000"/>
                  </a:schemeClr>
                </a:solidFill>
                <a:latin typeface="+mn-lt"/>
                <a:ea typeface="+mn-ea"/>
                <a:cs typeface="+mn-cs"/>
              </a:defRPr>
            </a:pPr>
            <a:r>
              <a:rPr lang="es-CO" baseline="0"/>
              <a:t>Control Interno 2023</a:t>
            </a:r>
            <a:endParaRPr lang="es-CO">
              <a:solidFill>
                <a:srgbClr val="FF0000"/>
              </a:solidFill>
            </a:endParaRP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solidFill>
            <a:schemeClr val="bg1">
              <a:lumMod val="65000"/>
            </a:schemeClr>
          </a:solidFill>
        </a:ln>
        <a:effectLst/>
        <a:sp3d>
          <a:contourClr>
            <a:schemeClr val="bg1">
              <a:lumMod val="65000"/>
            </a:schemeClr>
          </a:contourClr>
        </a:sp3d>
      </c:spPr>
    </c:sideWall>
    <c:backWall>
      <c:thickness val="0"/>
      <c:spPr>
        <a:noFill/>
        <a:ln>
          <a:solidFill>
            <a:schemeClr val="bg1">
              <a:lumMod val="65000"/>
            </a:schemeClr>
          </a:solidFill>
        </a:ln>
        <a:effectLst/>
        <a:sp3d>
          <a:contourClr>
            <a:schemeClr val="bg1">
              <a:lumMod val="65000"/>
            </a:schemeClr>
          </a:contourClr>
        </a:sp3d>
      </c:spPr>
    </c:backWall>
    <c:plotArea>
      <c:layout/>
      <c:bar3DChart>
        <c:barDir val="col"/>
        <c:grouping val="clustered"/>
        <c:varyColors val="0"/>
        <c:ser>
          <c:idx val="0"/>
          <c:order val="0"/>
          <c:spPr>
            <a:solidFill>
              <a:schemeClr val="accent1"/>
            </a:solidFill>
            <a:ln>
              <a:noFill/>
            </a:ln>
            <a:effectLst/>
            <a:sp3d/>
          </c:spPr>
          <c:invertIfNegative val="0"/>
          <c:dPt>
            <c:idx val="0"/>
            <c:invertIfNegative val="0"/>
            <c:bubble3D val="0"/>
            <c:spPr>
              <a:solidFill>
                <a:schemeClr val="accent4">
                  <a:lumMod val="60000"/>
                  <a:lumOff val="40000"/>
                </a:schemeClr>
              </a:solidFill>
              <a:ln>
                <a:noFill/>
              </a:ln>
              <a:effectLst/>
              <a:sp3d/>
            </c:spPr>
            <c:extLst xmlns:c16r2="http://schemas.microsoft.com/office/drawing/2015/06/chart">
              <c:ext xmlns:c16="http://schemas.microsoft.com/office/drawing/2014/chart" uri="{C3380CC4-5D6E-409C-BE32-E72D297353CC}">
                <c16:uniqueId val="{00000001-A876-4F0E-A0BA-F1A33D2ACA82}"/>
              </c:ext>
            </c:extLst>
          </c:dPt>
          <c:dPt>
            <c:idx val="23"/>
            <c:invertIfNegative val="0"/>
            <c:bubble3D val="0"/>
            <c:spPr>
              <a:solidFill>
                <a:srgbClr val="C00000"/>
              </a:solidFill>
              <a:ln>
                <a:noFill/>
              </a:ln>
              <a:effectLst/>
              <a:sp3d/>
            </c:spPr>
            <c:extLst xmlns:c16r2="http://schemas.microsoft.com/office/drawing/2015/06/chart">
              <c:ext xmlns:c16="http://schemas.microsoft.com/office/drawing/2014/chart" uri="{C3380CC4-5D6E-409C-BE32-E72D297353CC}">
                <c16:uniqueId val="{00000003-4597-40CB-B0D8-4020D00680E6}"/>
              </c:ext>
            </c:extLst>
          </c:dPt>
          <c:dLbls>
            <c:dLbl>
              <c:idx val="0"/>
              <c:layout>
                <c:manualLayout>
                  <c:x val="3.4858383015678313E-3"/>
                  <c:y val="-5.818182558585229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A876-4F0E-A0BA-F1A33D2ACA82}"/>
                </c:ext>
              </c:extLst>
            </c:dLbl>
            <c:dLbl>
              <c:idx val="23"/>
              <c:layout>
                <c:manualLayout>
                  <c:x val="2.6143787261758734E-2"/>
                  <c:y val="-6.787879651682769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4597-40CB-B0D8-4020D00680E6}"/>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'control interno'!$F$29:$F$52</c:f>
              <c:strCache>
                <c:ptCount val="24"/>
                <c:pt idx="1">
                  <c:v>Informes de Ley y otros trabajos</c:v>
                </c:pt>
                <c:pt idx="14">
                  <c:v>Enfoque hacia la prevención</c:v>
                </c:pt>
                <c:pt idx="16">
                  <c:v>TOTAL PLAN DE ACCIÓN</c:v>
                </c:pt>
                <c:pt idx="18">
                  <c:v>Total informes de ley</c:v>
                </c:pt>
                <c:pt idx="20">
                  <c:v>Ejecución 2° trimestre (Abr-Jun)</c:v>
                </c:pt>
                <c:pt idx="21">
                  <c:v>Ejecución 3° trimestre (Jul-Sept)</c:v>
                </c:pt>
                <c:pt idx="22">
                  <c:v>Ejecución 4° trimestre (oct-Dic)</c:v>
                </c:pt>
                <c:pt idx="23">
                  <c:v>Total</c:v>
                </c:pt>
              </c:strCache>
            </c:strRef>
          </c:cat>
          <c:val>
            <c:numRef>
              <c:f>'control interno'!$G$29:$G$52</c:f>
              <c:numCache>
                <c:formatCode>General</c:formatCode>
                <c:ptCount val="24"/>
                <c:pt idx="1">
                  <c:v>0</c:v>
                </c:pt>
                <c:pt idx="14">
                  <c:v>0</c:v>
                </c:pt>
                <c:pt idx="18">
                  <c:v>18</c:v>
                </c:pt>
                <c:pt idx="20" formatCode="0%">
                  <c:v>0</c:v>
                </c:pt>
                <c:pt idx="21" formatCode="0%">
                  <c:v>0</c:v>
                </c:pt>
                <c:pt idx="22" formatCode="0%">
                  <c:v>0</c:v>
                </c:pt>
                <c:pt idx="23" formatCode="0%">
                  <c:v>1</c:v>
                </c:pt>
              </c:numCache>
            </c:numRef>
          </c:val>
          <c:extLst xmlns:c16r2="http://schemas.microsoft.com/office/drawing/2015/06/chart">
            <c:ext xmlns:c16="http://schemas.microsoft.com/office/drawing/2014/chart" uri="{C3380CC4-5D6E-409C-BE32-E72D297353CC}">
              <c16:uniqueId val="{00000004-A876-4F0E-A0BA-F1A33D2ACA82}"/>
            </c:ext>
          </c:extLst>
        </c:ser>
        <c:dLbls>
          <c:showLegendKey val="0"/>
          <c:showVal val="1"/>
          <c:showCatName val="0"/>
          <c:showSerName val="0"/>
          <c:showPercent val="0"/>
          <c:showBubbleSize val="0"/>
        </c:dLbls>
        <c:gapWidth val="150"/>
        <c:shape val="box"/>
        <c:axId val="74880128"/>
        <c:axId val="74887936"/>
        <c:axId val="0"/>
      </c:bar3DChart>
      <c:catAx>
        <c:axId val="7488012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4887936"/>
        <c:crosses val="autoZero"/>
        <c:auto val="1"/>
        <c:lblAlgn val="ctr"/>
        <c:lblOffset val="100"/>
        <c:noMultiLvlLbl val="0"/>
      </c:catAx>
      <c:valAx>
        <c:axId val="748879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48801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Ejecución</a:t>
            </a:r>
            <a:r>
              <a:rPr lang="es-CO" baseline="0"/>
              <a:t> Plan de Acción </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solidFill>
            <a:schemeClr val="bg1">
              <a:lumMod val="65000"/>
            </a:schemeClr>
          </a:solidFill>
        </a:ln>
        <a:effectLst/>
        <a:sp3d>
          <a:contourClr>
            <a:schemeClr val="bg1">
              <a:lumMod val="65000"/>
            </a:schemeClr>
          </a:contourClr>
        </a:sp3d>
      </c:spPr>
    </c:sideWall>
    <c:backWall>
      <c:thickness val="0"/>
      <c:spPr>
        <a:noFill/>
        <a:ln>
          <a:solidFill>
            <a:schemeClr val="bg1">
              <a:lumMod val="65000"/>
            </a:schemeClr>
          </a:solidFill>
        </a:ln>
        <a:effectLst/>
        <a:sp3d>
          <a:contourClr>
            <a:schemeClr val="bg1">
              <a:lumMod val="65000"/>
            </a:schemeClr>
          </a:contourClr>
        </a:sp3d>
      </c:spPr>
    </c:backWall>
    <c:plotArea>
      <c:layout/>
      <c:bar3DChart>
        <c:barDir val="col"/>
        <c:grouping val="clustered"/>
        <c:varyColors val="0"/>
        <c:ser>
          <c:idx val="0"/>
          <c:order val="0"/>
          <c:spPr>
            <a:solidFill>
              <a:schemeClr val="accent1"/>
            </a:solidFill>
            <a:ln>
              <a:noFill/>
            </a:ln>
            <a:effectLst/>
            <a:sp3d/>
          </c:spPr>
          <c:invertIfNegative val="0"/>
          <c:dPt>
            <c:idx val="0"/>
            <c:invertIfNegative val="0"/>
            <c:bubble3D val="0"/>
            <c:spPr>
              <a:solidFill>
                <a:schemeClr val="accent4">
                  <a:lumMod val="60000"/>
                  <a:lumOff val="40000"/>
                </a:schemeClr>
              </a:solidFill>
              <a:ln>
                <a:noFill/>
              </a:ln>
              <a:effectLst/>
              <a:sp3d/>
            </c:spPr>
            <c:extLst xmlns:c16r2="http://schemas.microsoft.com/office/drawing/2015/06/chart">
              <c:ext xmlns:c16="http://schemas.microsoft.com/office/drawing/2014/chart" uri="{C3380CC4-5D6E-409C-BE32-E72D297353CC}">
                <c16:uniqueId val="{00000001-62E2-4053-8F46-5CA7740CF7B2}"/>
              </c:ext>
            </c:extLst>
          </c:dPt>
          <c:dPt>
            <c:idx val="11"/>
            <c:invertIfNegative val="0"/>
            <c:bubble3D val="0"/>
            <c:spPr>
              <a:solidFill>
                <a:srgbClr val="C00000"/>
              </a:solidFill>
              <a:ln>
                <a:noFill/>
              </a:ln>
              <a:effectLst/>
              <a:sp3d/>
            </c:spPr>
            <c:extLst xmlns:c16r2="http://schemas.microsoft.com/office/drawing/2015/06/chart">
              <c:ext xmlns:c16="http://schemas.microsoft.com/office/drawing/2014/chart" uri="{C3380CC4-5D6E-409C-BE32-E72D297353CC}">
                <c16:uniqueId val="{00000003-62E2-4053-8F46-5CA7740CF7B2}"/>
              </c:ext>
            </c:extLst>
          </c:dPt>
          <c:dLbls>
            <c:dLbl>
              <c:idx val="0"/>
              <c:layout>
                <c:manualLayout>
                  <c:x val="3.4858383015678313E-3"/>
                  <c:y val="-5.818182558585229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2E2-4053-8F46-5CA7740CF7B2}"/>
                </c:ext>
              </c:extLst>
            </c:dLbl>
            <c:dLbl>
              <c:idx val="11"/>
              <c:layout>
                <c:manualLayout>
                  <c:x val="2.6143787261758734E-2"/>
                  <c:y val="-6.787879651682769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2E2-4053-8F46-5CA7740CF7B2}"/>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'[2]Formato Plan de Acción'!$F$36:$F$53</c:f>
              <c:strCache>
                <c:ptCount val="18"/>
                <c:pt idx="0">
                  <c:v>0</c:v>
                </c:pt>
                <c:pt idx="1">
                  <c:v>Prevención del daño antijurídico</c:v>
                </c:pt>
                <c:pt idx="2">
                  <c:v>0</c:v>
                </c:pt>
                <c:pt idx="3">
                  <c:v>0</c:v>
                </c:pt>
                <c:pt idx="4">
                  <c:v>0</c:v>
                </c:pt>
                <c:pt idx="5">
                  <c:v>0</c:v>
                </c:pt>
                <c:pt idx="6">
                  <c:v>0</c:v>
                </c:pt>
                <c:pt idx="7">
                  <c:v>Representación judicial</c:v>
                </c:pt>
                <c:pt idx="8">
                  <c:v>0</c:v>
                </c:pt>
                <c:pt idx="9">
                  <c:v>0</c:v>
                </c:pt>
                <c:pt idx="10">
                  <c:v>0</c:v>
                </c:pt>
                <c:pt idx="11">
                  <c:v>0</c:v>
                </c:pt>
                <c:pt idx="12">
                  <c:v>0</c:v>
                </c:pt>
                <c:pt idx="13">
                  <c:v>0</c:v>
                </c:pt>
                <c:pt idx="14">
                  <c:v>Ejecución 2° trimestre (Abr-Jun)</c:v>
                </c:pt>
                <c:pt idx="15">
                  <c:v>Ejecución 3° trimestre (Jul-Sept)</c:v>
                </c:pt>
                <c:pt idx="16">
                  <c:v>Ejecución 4° trimestre (oct-Dic)</c:v>
                </c:pt>
                <c:pt idx="17">
                  <c:v>Total</c:v>
                </c:pt>
              </c:strCache>
            </c:strRef>
          </c:cat>
          <c:val>
            <c:numRef>
              <c:f>'[2]Formato Plan de Acción'!$G$36:$G$53</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c:v>
                </c:pt>
              </c:numCache>
            </c:numRef>
          </c:val>
          <c:extLst xmlns:c16r2="http://schemas.microsoft.com/office/drawing/2015/06/chart">
            <c:ext xmlns:c16="http://schemas.microsoft.com/office/drawing/2014/chart" uri="{C3380CC4-5D6E-409C-BE32-E72D297353CC}">
              <c16:uniqueId val="{00000004-62E2-4053-8F46-5CA7740CF7B2}"/>
            </c:ext>
          </c:extLst>
        </c:ser>
        <c:dLbls>
          <c:showLegendKey val="0"/>
          <c:showVal val="1"/>
          <c:showCatName val="0"/>
          <c:showSerName val="0"/>
          <c:showPercent val="0"/>
          <c:showBubbleSize val="0"/>
        </c:dLbls>
        <c:gapWidth val="150"/>
        <c:shape val="box"/>
        <c:axId val="31976832"/>
        <c:axId val="31980544"/>
        <c:axId val="0"/>
      </c:bar3DChart>
      <c:catAx>
        <c:axId val="3197683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1980544"/>
        <c:crosses val="autoZero"/>
        <c:auto val="1"/>
        <c:lblAlgn val="ctr"/>
        <c:lblOffset val="100"/>
        <c:noMultiLvlLbl val="0"/>
      </c:catAx>
      <c:valAx>
        <c:axId val="319805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19768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Ejecución</a:t>
            </a:r>
            <a:r>
              <a:rPr lang="es-CO" baseline="0"/>
              <a:t> Plan de Acción </a:t>
            </a:r>
          </a:p>
          <a:p>
            <a:pPr>
              <a:defRPr sz="1400" b="0" i="0" u="none" strike="noStrike" kern="1200" spc="0" baseline="0">
                <a:solidFill>
                  <a:schemeClr val="tx1">
                    <a:lumMod val="65000"/>
                    <a:lumOff val="35000"/>
                  </a:schemeClr>
                </a:solidFill>
                <a:latin typeface="+mn-lt"/>
                <a:ea typeface="+mn-ea"/>
                <a:cs typeface="+mn-cs"/>
              </a:defRPr>
            </a:pPr>
            <a:r>
              <a:rPr lang="es-CO" baseline="0"/>
              <a:t>Control Interno 2016</a:t>
            </a:r>
            <a:endParaRPr lang="es-CO"/>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solidFill>
            <a:schemeClr val="bg1">
              <a:lumMod val="65000"/>
            </a:schemeClr>
          </a:solidFill>
        </a:ln>
        <a:effectLst/>
        <a:sp3d>
          <a:contourClr>
            <a:schemeClr val="bg1">
              <a:lumMod val="65000"/>
            </a:schemeClr>
          </a:contourClr>
        </a:sp3d>
      </c:spPr>
    </c:sideWall>
    <c:backWall>
      <c:thickness val="0"/>
      <c:spPr>
        <a:noFill/>
        <a:ln>
          <a:solidFill>
            <a:schemeClr val="bg1">
              <a:lumMod val="65000"/>
            </a:schemeClr>
          </a:solidFill>
        </a:ln>
        <a:effectLst/>
        <a:sp3d>
          <a:contourClr>
            <a:schemeClr val="bg1">
              <a:lumMod val="65000"/>
            </a:schemeClr>
          </a:contourClr>
        </a:sp3d>
      </c:spPr>
    </c:backWall>
    <c:plotArea>
      <c:layout/>
      <c:bar3DChart>
        <c:barDir val="col"/>
        <c:grouping val="clustered"/>
        <c:varyColors val="0"/>
        <c:ser>
          <c:idx val="0"/>
          <c:order val="0"/>
          <c:spPr>
            <a:solidFill>
              <a:schemeClr val="accent1"/>
            </a:solidFill>
            <a:ln>
              <a:noFill/>
            </a:ln>
            <a:effectLst/>
            <a:sp3d/>
          </c:spPr>
          <c:invertIfNegative val="0"/>
          <c:dPt>
            <c:idx val="0"/>
            <c:invertIfNegative val="0"/>
            <c:bubble3D val="0"/>
            <c:spPr>
              <a:solidFill>
                <a:schemeClr val="accent4">
                  <a:lumMod val="60000"/>
                  <a:lumOff val="40000"/>
                </a:schemeClr>
              </a:solidFill>
              <a:ln>
                <a:noFill/>
              </a:ln>
              <a:effectLst/>
              <a:sp3d/>
            </c:spPr>
            <c:extLst xmlns:c16r2="http://schemas.microsoft.com/office/drawing/2015/06/chart">
              <c:ext xmlns:c16="http://schemas.microsoft.com/office/drawing/2014/chart" uri="{C3380CC4-5D6E-409C-BE32-E72D297353CC}">
                <c16:uniqueId val="{00000001-0884-45CC-AD8F-8C11802811E1}"/>
              </c:ext>
            </c:extLst>
          </c:dPt>
          <c:dPt>
            <c:idx val="64"/>
            <c:invertIfNegative val="0"/>
            <c:bubble3D val="0"/>
            <c:spPr>
              <a:solidFill>
                <a:srgbClr val="C00000"/>
              </a:solidFill>
              <a:ln>
                <a:noFill/>
              </a:ln>
              <a:effectLst/>
              <a:sp3d/>
            </c:spPr>
            <c:extLst xmlns:c16r2="http://schemas.microsoft.com/office/drawing/2015/06/chart">
              <c:ext xmlns:c16="http://schemas.microsoft.com/office/drawing/2014/chart" uri="{C3380CC4-5D6E-409C-BE32-E72D297353CC}">
                <c16:uniqueId val="{00000003-0884-45CC-AD8F-8C11802811E1}"/>
              </c:ext>
            </c:extLst>
          </c:dPt>
          <c:dLbls>
            <c:dLbl>
              <c:idx val="0"/>
              <c:layout>
                <c:manualLayout>
                  <c:x val="3.4858383015678313E-3"/>
                  <c:y val="-5.818182558585229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884-45CC-AD8F-8C11802811E1}"/>
                </c:ext>
              </c:extLst>
            </c:dLbl>
            <c:dLbl>
              <c:idx val="64"/>
              <c:layout>
                <c:manualLayout>
                  <c:x val="2.6143787261758734E-2"/>
                  <c:y val="-6.787879651682769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884-45CC-AD8F-8C11802811E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'[3]Formato Plan de Acción'!$F$30:$F$94</c:f>
              <c:strCache>
                <c:ptCount val="65"/>
                <c:pt idx="0">
                  <c:v>0</c:v>
                </c:pt>
                <c:pt idx="1">
                  <c:v>Paraderos de la 80</c:v>
                </c:pt>
                <c:pt idx="2">
                  <c:v>0</c:v>
                </c:pt>
                <c:pt idx="3">
                  <c:v>0</c:v>
                </c:pt>
                <c:pt idx="4">
                  <c:v>0</c:v>
                </c:pt>
                <c:pt idx="5">
                  <c:v>Seguimiento - Entrega  UDEM</c:v>
                </c:pt>
                <c:pt idx="6">
                  <c:v>0</c:v>
                </c:pt>
                <c:pt idx="7">
                  <c:v>0</c:v>
                </c:pt>
                <c:pt idx="8">
                  <c:v>0</c:v>
                </c:pt>
                <c:pt idx="9">
                  <c:v>0</c:v>
                </c:pt>
                <c:pt idx="10">
                  <c:v>Estación San Pedro</c:v>
                </c:pt>
                <c:pt idx="11">
                  <c:v>0</c:v>
                </c:pt>
                <c:pt idx="12">
                  <c:v>0</c:v>
                </c:pt>
                <c:pt idx="13">
                  <c:v>0</c:v>
                </c:pt>
                <c:pt idx="14">
                  <c:v>0</c:v>
                </c:pt>
                <c:pt idx="15">
                  <c:v>0</c:v>
                </c:pt>
                <c:pt idx="16">
                  <c:v>0</c:v>
                </c:pt>
                <c:pt idx="17">
                  <c:v>Tramo 2A</c:v>
                </c:pt>
                <c:pt idx="18">
                  <c:v>0</c:v>
                </c:pt>
                <c:pt idx="19">
                  <c:v>0</c:v>
                </c:pt>
                <c:pt idx="20">
                  <c:v>0</c:v>
                </c:pt>
                <c:pt idx="21">
                  <c:v>0</c:v>
                </c:pt>
                <c:pt idx="22">
                  <c:v>Tramo 2B</c:v>
                </c:pt>
                <c:pt idx="23">
                  <c:v>0</c:v>
                </c:pt>
                <c:pt idx="24">
                  <c:v>0</c:v>
                </c:pt>
                <c:pt idx="25">
                  <c:v>0</c:v>
                </c:pt>
                <c:pt idx="26">
                  <c:v>0</c:v>
                </c:pt>
                <c:pt idx="27">
                  <c:v>CULMINACION TRAMO 2B</c:v>
                </c:pt>
                <c:pt idx="28">
                  <c:v>0</c:v>
                </c:pt>
                <c:pt idx="29">
                  <c:v>0</c:v>
                </c:pt>
                <c:pt idx="30">
                  <c:v>0</c:v>
                </c:pt>
                <c:pt idx="31">
                  <c:v>0</c:v>
                </c:pt>
                <c:pt idx="32">
                  <c:v>0</c:v>
                </c:pt>
                <c:pt idx="33">
                  <c:v>TRAMO 2C</c:v>
                </c:pt>
                <c:pt idx="34">
                  <c:v>0</c:v>
                </c:pt>
                <c:pt idx="35">
                  <c:v>0</c:v>
                </c:pt>
                <c:pt idx="36">
                  <c:v>0</c:v>
                </c:pt>
                <c:pt idx="37">
                  <c:v>0</c:v>
                </c:pt>
                <c:pt idx="38">
                  <c:v>0</c:v>
                </c:pt>
                <c:pt idx="39">
                  <c:v>0</c:v>
                </c:pt>
                <c:pt idx="40">
                  <c:v>0</c:v>
                </c:pt>
                <c:pt idx="41">
                  <c:v>Arqueología tramo 2C Envigado</c:v>
                </c:pt>
                <c:pt idx="42">
                  <c:v>0</c:v>
                </c:pt>
                <c:pt idx="43">
                  <c:v>0</c:v>
                </c:pt>
                <c:pt idx="44">
                  <c:v>0</c:v>
                </c:pt>
                <c:pt idx="45">
                  <c:v> TRAMO 4A F1B - ITAGUI</c:v>
                </c:pt>
                <c:pt idx="46">
                  <c:v>0</c:v>
                </c:pt>
                <c:pt idx="47">
                  <c:v>0</c:v>
                </c:pt>
                <c:pt idx="48">
                  <c:v>0</c:v>
                </c:pt>
                <c:pt idx="49">
                  <c:v>0</c:v>
                </c:pt>
                <c:pt idx="50">
                  <c:v>0</c:v>
                </c:pt>
                <c:pt idx="51">
                  <c:v>APARTADÓ</c:v>
                </c:pt>
                <c:pt idx="52">
                  <c:v>0</c:v>
                </c:pt>
                <c:pt idx="53">
                  <c:v>0</c:v>
                </c:pt>
                <c:pt idx="54">
                  <c:v>0</c:v>
                </c:pt>
                <c:pt idx="55">
                  <c:v>0</c:v>
                </c:pt>
                <c:pt idx="56">
                  <c:v>0</c:v>
                </c:pt>
                <c:pt idx="61">
                  <c:v>Ejecución 2° trimestre (Abr-Jun)</c:v>
                </c:pt>
                <c:pt idx="62">
                  <c:v>Ejecución 3° trimestre (Jul-Sept)</c:v>
                </c:pt>
                <c:pt idx="63">
                  <c:v>Ejecución 4° trimestre (oct-Dic)</c:v>
                </c:pt>
                <c:pt idx="64">
                  <c:v>Total</c:v>
                </c:pt>
              </c:strCache>
            </c:strRef>
          </c:cat>
          <c:val>
            <c:numRef>
              <c:f>'[3]Formato Plan de Acción'!$G$30:$G$94</c:f>
              <c:numCache>
                <c:formatCode>General</c:formatCode>
                <c:ptCount val="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61">
                  <c:v>0</c:v>
                </c:pt>
                <c:pt idx="62">
                  <c:v>6.5225532179588262E-11</c:v>
                </c:pt>
                <c:pt idx="63">
                  <c:v>0</c:v>
                </c:pt>
                <c:pt idx="64">
                  <c:v>1</c:v>
                </c:pt>
              </c:numCache>
            </c:numRef>
          </c:val>
          <c:extLst xmlns:c16r2="http://schemas.microsoft.com/office/drawing/2015/06/chart">
            <c:ext xmlns:c16="http://schemas.microsoft.com/office/drawing/2014/chart" uri="{C3380CC4-5D6E-409C-BE32-E72D297353CC}">
              <c16:uniqueId val="{00000004-0884-45CC-AD8F-8C11802811E1}"/>
            </c:ext>
          </c:extLst>
        </c:ser>
        <c:dLbls>
          <c:showLegendKey val="0"/>
          <c:showVal val="1"/>
          <c:showCatName val="0"/>
          <c:showSerName val="0"/>
          <c:showPercent val="0"/>
          <c:showBubbleSize val="0"/>
        </c:dLbls>
        <c:gapWidth val="150"/>
        <c:shape val="box"/>
        <c:axId val="82679680"/>
        <c:axId val="82683392"/>
        <c:axId val="0"/>
      </c:bar3DChart>
      <c:catAx>
        <c:axId val="8267968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2683392"/>
        <c:crosses val="autoZero"/>
        <c:auto val="1"/>
        <c:lblAlgn val="ctr"/>
        <c:lblOffset val="100"/>
        <c:noMultiLvlLbl val="0"/>
      </c:catAx>
      <c:valAx>
        <c:axId val="826833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26796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Ejecución</a:t>
            </a:r>
            <a:r>
              <a:rPr lang="es-CO" baseline="0"/>
              <a:t> Plan de Acción </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solidFill>
            <a:schemeClr val="bg1">
              <a:lumMod val="65000"/>
            </a:schemeClr>
          </a:solidFill>
        </a:ln>
        <a:effectLst/>
        <a:sp3d>
          <a:contourClr>
            <a:schemeClr val="bg1">
              <a:lumMod val="65000"/>
            </a:schemeClr>
          </a:contourClr>
        </a:sp3d>
      </c:spPr>
    </c:sideWall>
    <c:backWall>
      <c:thickness val="0"/>
      <c:spPr>
        <a:noFill/>
        <a:ln>
          <a:solidFill>
            <a:schemeClr val="bg1">
              <a:lumMod val="65000"/>
            </a:schemeClr>
          </a:solidFill>
        </a:ln>
        <a:effectLst/>
        <a:sp3d>
          <a:contourClr>
            <a:schemeClr val="bg1">
              <a:lumMod val="65000"/>
            </a:schemeClr>
          </a:contourClr>
        </a:sp3d>
      </c:spPr>
    </c:backWall>
    <c:plotArea>
      <c:layout/>
      <c:bar3DChart>
        <c:barDir val="col"/>
        <c:grouping val="clustered"/>
        <c:varyColors val="0"/>
        <c:ser>
          <c:idx val="0"/>
          <c:order val="0"/>
          <c:spPr>
            <a:solidFill>
              <a:schemeClr val="accent1"/>
            </a:solidFill>
            <a:ln>
              <a:noFill/>
            </a:ln>
            <a:effectLst/>
            <a:sp3d/>
          </c:spPr>
          <c:invertIfNegative val="0"/>
          <c:dPt>
            <c:idx val="0"/>
            <c:invertIfNegative val="0"/>
            <c:bubble3D val="0"/>
            <c:spPr>
              <a:solidFill>
                <a:schemeClr val="accent4">
                  <a:lumMod val="60000"/>
                  <a:lumOff val="40000"/>
                </a:schemeClr>
              </a:solidFill>
              <a:ln>
                <a:noFill/>
              </a:ln>
              <a:effectLst/>
              <a:sp3d/>
            </c:spPr>
            <c:extLst xmlns:c16r2="http://schemas.microsoft.com/office/drawing/2015/06/chart">
              <c:ext xmlns:c16="http://schemas.microsoft.com/office/drawing/2014/chart" uri="{C3380CC4-5D6E-409C-BE32-E72D297353CC}">
                <c16:uniqueId val="{00000001-CB71-4A00-ACA9-27302FA625D0}"/>
              </c:ext>
            </c:extLst>
          </c:dPt>
          <c:dPt>
            <c:idx val="17"/>
            <c:invertIfNegative val="0"/>
            <c:bubble3D val="0"/>
            <c:spPr>
              <a:solidFill>
                <a:srgbClr val="C00000"/>
              </a:solidFill>
              <a:ln>
                <a:noFill/>
              </a:ln>
              <a:effectLst/>
              <a:sp3d/>
            </c:spPr>
            <c:extLst xmlns:c16r2="http://schemas.microsoft.com/office/drawing/2015/06/chart">
              <c:ext xmlns:c16="http://schemas.microsoft.com/office/drawing/2014/chart" uri="{C3380CC4-5D6E-409C-BE32-E72D297353CC}">
                <c16:uniqueId val="{00000003-CB71-4A00-ACA9-27302FA625D0}"/>
              </c:ext>
            </c:extLst>
          </c:dPt>
          <c:dLbls>
            <c:dLbl>
              <c:idx val="0"/>
              <c:layout>
                <c:manualLayout>
                  <c:x val="3.4858383015678313E-3"/>
                  <c:y val="-5.818182558585229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CB71-4A00-ACA9-27302FA625D0}"/>
                </c:ext>
              </c:extLst>
            </c:dLbl>
            <c:dLbl>
              <c:idx val="17"/>
              <c:layout>
                <c:manualLayout>
                  <c:x val="2.6143787261758734E-2"/>
                  <c:y val="-6.787879651682769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CB71-4A00-ACA9-27302FA625D0}"/>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'[4]Formato Plan de Acción'!$F$121:$F$138</c:f>
              <c:strCache>
                <c:ptCount val="18"/>
                <c:pt idx="0">
                  <c:v>0</c:v>
                </c:pt>
                <c:pt idx="1">
                  <c:v>Comités internos (Convivencia, Directivo, Contratación, Operativo, De emergencias, etc)</c:v>
                </c:pt>
                <c:pt idx="2">
                  <c:v>0</c:v>
                </c:pt>
                <c:pt idx="3">
                  <c:v>0</c:v>
                </c:pt>
                <c:pt idx="4">
                  <c:v>0</c:v>
                </c:pt>
                <c:pt idx="5">
                  <c:v>0</c:v>
                </c:pt>
                <c:pt idx="6">
                  <c:v>0</c:v>
                </c:pt>
                <c:pt idx="7">
                  <c:v>Atención PQRs</c:v>
                </c:pt>
                <c:pt idx="8">
                  <c:v>0</c:v>
                </c:pt>
                <c:pt idx="9">
                  <c:v>0</c:v>
                </c:pt>
                <c:pt idx="10">
                  <c:v>0</c:v>
                </c:pt>
                <c:pt idx="11">
                  <c:v>0</c:v>
                </c:pt>
                <c:pt idx="12">
                  <c:v>0</c:v>
                </c:pt>
                <c:pt idx="13">
                  <c:v>0</c:v>
                </c:pt>
                <c:pt idx="14">
                  <c:v>Ejecución 2° trimestre (Abr-Jun)</c:v>
                </c:pt>
                <c:pt idx="15">
                  <c:v>Ejecución 3° trimestre (Jul-Sept)</c:v>
                </c:pt>
                <c:pt idx="16">
                  <c:v>Ejecución 4° trimestre (oct-Dic)</c:v>
                </c:pt>
                <c:pt idx="17">
                  <c:v>Total</c:v>
                </c:pt>
              </c:strCache>
            </c:strRef>
          </c:cat>
          <c:val>
            <c:numRef>
              <c:f>'[4]Formato Plan de Acción'!$G$121:$G$138</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c:v>
                </c:pt>
              </c:numCache>
            </c:numRef>
          </c:val>
          <c:extLst xmlns:c16r2="http://schemas.microsoft.com/office/drawing/2015/06/chart">
            <c:ext xmlns:c16="http://schemas.microsoft.com/office/drawing/2014/chart" uri="{C3380CC4-5D6E-409C-BE32-E72D297353CC}">
              <c16:uniqueId val="{00000004-CB71-4A00-ACA9-27302FA625D0}"/>
            </c:ext>
          </c:extLst>
        </c:ser>
        <c:dLbls>
          <c:showLegendKey val="0"/>
          <c:showVal val="1"/>
          <c:showCatName val="0"/>
          <c:showSerName val="0"/>
          <c:showPercent val="0"/>
          <c:showBubbleSize val="0"/>
        </c:dLbls>
        <c:gapWidth val="150"/>
        <c:shape val="box"/>
        <c:axId val="88777088"/>
        <c:axId val="88793088"/>
        <c:axId val="0"/>
      </c:bar3DChart>
      <c:catAx>
        <c:axId val="8877708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8793088"/>
        <c:crosses val="autoZero"/>
        <c:auto val="1"/>
        <c:lblAlgn val="ctr"/>
        <c:lblOffset val="100"/>
        <c:noMultiLvlLbl val="0"/>
      </c:catAx>
      <c:valAx>
        <c:axId val="887930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87770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Ejecución</a:t>
            </a:r>
            <a:r>
              <a:rPr lang="es-CO" baseline="0"/>
              <a:t> Plan de Acción </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solidFill>
            <a:schemeClr val="bg1">
              <a:lumMod val="65000"/>
            </a:schemeClr>
          </a:solidFill>
        </a:ln>
        <a:effectLst/>
        <a:sp3d>
          <a:contourClr>
            <a:schemeClr val="bg1">
              <a:lumMod val="65000"/>
            </a:schemeClr>
          </a:contourClr>
        </a:sp3d>
      </c:spPr>
    </c:sideWall>
    <c:backWall>
      <c:thickness val="0"/>
      <c:spPr>
        <a:noFill/>
        <a:ln>
          <a:solidFill>
            <a:schemeClr val="bg1">
              <a:lumMod val="65000"/>
            </a:schemeClr>
          </a:solidFill>
        </a:ln>
        <a:effectLst/>
        <a:sp3d>
          <a:contourClr>
            <a:schemeClr val="bg1">
              <a:lumMod val="65000"/>
            </a:schemeClr>
          </a:contourClr>
        </a:sp3d>
      </c:spPr>
    </c:backWall>
    <c:plotArea>
      <c:layout/>
      <c:bar3DChart>
        <c:barDir val="col"/>
        <c:grouping val="clustered"/>
        <c:varyColors val="0"/>
        <c:ser>
          <c:idx val="0"/>
          <c:order val="0"/>
          <c:spPr>
            <a:solidFill>
              <a:schemeClr val="accent1"/>
            </a:solidFill>
            <a:ln>
              <a:noFill/>
            </a:ln>
            <a:effectLst/>
            <a:sp3d/>
          </c:spPr>
          <c:invertIfNegative val="0"/>
          <c:dPt>
            <c:idx val="0"/>
            <c:invertIfNegative val="0"/>
            <c:bubble3D val="0"/>
            <c:spPr>
              <a:solidFill>
                <a:schemeClr val="accent4">
                  <a:lumMod val="60000"/>
                  <a:lumOff val="40000"/>
                </a:schemeClr>
              </a:solidFill>
              <a:ln>
                <a:noFill/>
              </a:ln>
              <a:effectLst/>
              <a:sp3d/>
            </c:spPr>
            <c:extLst xmlns:c16r2="http://schemas.microsoft.com/office/drawing/2015/06/chart">
              <c:ext xmlns:c16="http://schemas.microsoft.com/office/drawing/2014/chart" uri="{C3380CC4-5D6E-409C-BE32-E72D297353CC}">
                <c16:uniqueId val="{00000001-47D3-4B91-BC08-12F19692402B}"/>
              </c:ext>
            </c:extLst>
          </c:dPt>
          <c:dPt>
            <c:idx val="11"/>
            <c:invertIfNegative val="0"/>
            <c:bubble3D val="0"/>
            <c:spPr>
              <a:solidFill>
                <a:srgbClr val="C00000"/>
              </a:solidFill>
              <a:ln>
                <a:noFill/>
              </a:ln>
              <a:effectLst/>
              <a:sp3d/>
            </c:spPr>
            <c:extLst xmlns:c16r2="http://schemas.microsoft.com/office/drawing/2015/06/chart">
              <c:ext xmlns:c16="http://schemas.microsoft.com/office/drawing/2014/chart" uri="{C3380CC4-5D6E-409C-BE32-E72D297353CC}">
                <c16:uniqueId val="{00000003-47D3-4B91-BC08-12F19692402B}"/>
              </c:ext>
            </c:extLst>
          </c:dPt>
          <c:dLbls>
            <c:dLbl>
              <c:idx val="0"/>
              <c:layout>
                <c:manualLayout>
                  <c:x val="3.4858383015678313E-3"/>
                  <c:y val="-5.818182558585229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47D3-4B91-BC08-12F19692402B}"/>
                </c:ext>
              </c:extLst>
            </c:dLbl>
            <c:dLbl>
              <c:idx val="11"/>
              <c:layout>
                <c:manualLayout>
                  <c:x val="2.6143787261758734E-2"/>
                  <c:y val="-6.787879651682769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47D3-4B91-BC08-12F19692402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'[5]Formato Plan de Acción'!$F$32:$F$41</c:f>
              <c:strCache>
                <c:ptCount val="10"/>
                <c:pt idx="0">
                  <c:v>0</c:v>
                </c:pt>
                <c:pt idx="1">
                  <c:v>0</c:v>
                </c:pt>
                <c:pt idx="2">
                  <c:v>0</c:v>
                </c:pt>
                <c:pt idx="3">
                  <c:v>0</c:v>
                </c:pt>
                <c:pt idx="4">
                  <c:v>0</c:v>
                </c:pt>
                <c:pt idx="5">
                  <c:v>0</c:v>
                </c:pt>
                <c:pt idx="6">
                  <c:v>Ejecución 2° trimestre (Abr-Jun)</c:v>
                </c:pt>
                <c:pt idx="7">
                  <c:v>Ejecución 3° trimestre (Jul-Sept)</c:v>
                </c:pt>
                <c:pt idx="8">
                  <c:v>Ejecución 4° trimestre (oct-Dic)</c:v>
                </c:pt>
                <c:pt idx="9">
                  <c:v>Total</c:v>
                </c:pt>
              </c:strCache>
            </c:strRef>
          </c:cat>
          <c:val>
            <c:numRef>
              <c:f>'[5]Formato Plan de Acción'!$G$32:$G$41</c:f>
              <c:numCache>
                <c:formatCode>General</c:formatCode>
                <c:ptCount val="10"/>
                <c:pt idx="0">
                  <c:v>0</c:v>
                </c:pt>
                <c:pt idx="1">
                  <c:v>0</c:v>
                </c:pt>
                <c:pt idx="2">
                  <c:v>0</c:v>
                </c:pt>
                <c:pt idx="3">
                  <c:v>0</c:v>
                </c:pt>
                <c:pt idx="4">
                  <c:v>0</c:v>
                </c:pt>
                <c:pt idx="5">
                  <c:v>0</c:v>
                </c:pt>
                <c:pt idx="6">
                  <c:v>0</c:v>
                </c:pt>
                <c:pt idx="7">
                  <c:v>0</c:v>
                </c:pt>
                <c:pt idx="8">
                  <c:v>0</c:v>
                </c:pt>
                <c:pt idx="9">
                  <c:v>1</c:v>
                </c:pt>
              </c:numCache>
            </c:numRef>
          </c:val>
          <c:extLst xmlns:c16r2="http://schemas.microsoft.com/office/drawing/2015/06/chart">
            <c:ext xmlns:c16="http://schemas.microsoft.com/office/drawing/2014/chart" uri="{C3380CC4-5D6E-409C-BE32-E72D297353CC}">
              <c16:uniqueId val="{00000004-47D3-4B91-BC08-12F19692402B}"/>
            </c:ext>
          </c:extLst>
        </c:ser>
        <c:dLbls>
          <c:showLegendKey val="0"/>
          <c:showVal val="1"/>
          <c:showCatName val="0"/>
          <c:showSerName val="0"/>
          <c:showPercent val="0"/>
          <c:showBubbleSize val="0"/>
        </c:dLbls>
        <c:gapWidth val="150"/>
        <c:shape val="box"/>
        <c:axId val="88703360"/>
        <c:axId val="88711168"/>
        <c:axId val="0"/>
      </c:bar3DChart>
      <c:catAx>
        <c:axId val="8870336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8711168"/>
        <c:crosses val="autoZero"/>
        <c:auto val="1"/>
        <c:lblAlgn val="ctr"/>
        <c:lblOffset val="100"/>
        <c:noMultiLvlLbl val="0"/>
      </c:catAx>
      <c:valAx>
        <c:axId val="887111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87033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Ejecución</a:t>
            </a:r>
            <a:r>
              <a:rPr lang="es-CO" baseline="0"/>
              <a:t> Plan de Acción </a:t>
            </a:r>
          </a:p>
          <a:p>
            <a:pPr>
              <a:defRPr sz="1400" b="0" i="0" u="none" strike="noStrike" kern="1200" spc="0" baseline="0">
                <a:solidFill>
                  <a:schemeClr val="tx1">
                    <a:lumMod val="65000"/>
                    <a:lumOff val="35000"/>
                  </a:schemeClr>
                </a:solidFill>
                <a:latin typeface="+mn-lt"/>
                <a:ea typeface="+mn-ea"/>
                <a:cs typeface="+mn-cs"/>
              </a:defRPr>
            </a:pPr>
            <a:r>
              <a:rPr lang="es-CO" baseline="0"/>
              <a:t>Control Interno 2016</a:t>
            </a:r>
            <a:endParaRPr lang="es-CO"/>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solidFill>
            <a:schemeClr val="bg1">
              <a:lumMod val="65000"/>
            </a:schemeClr>
          </a:solidFill>
        </a:ln>
        <a:effectLst/>
        <a:sp3d>
          <a:contourClr>
            <a:schemeClr val="bg1">
              <a:lumMod val="65000"/>
            </a:schemeClr>
          </a:contourClr>
        </a:sp3d>
      </c:spPr>
    </c:sideWall>
    <c:backWall>
      <c:thickness val="0"/>
      <c:spPr>
        <a:noFill/>
        <a:ln>
          <a:solidFill>
            <a:schemeClr val="bg1">
              <a:lumMod val="65000"/>
            </a:schemeClr>
          </a:solidFill>
        </a:ln>
        <a:effectLst/>
        <a:sp3d>
          <a:contourClr>
            <a:schemeClr val="bg1">
              <a:lumMod val="65000"/>
            </a:schemeClr>
          </a:contourClr>
        </a:sp3d>
      </c:spPr>
    </c:backWall>
    <c:plotArea>
      <c:layout/>
      <c:bar3DChart>
        <c:barDir val="col"/>
        <c:grouping val="clustered"/>
        <c:varyColors val="0"/>
        <c:ser>
          <c:idx val="0"/>
          <c:order val="0"/>
          <c:spPr>
            <a:solidFill>
              <a:schemeClr val="accent1"/>
            </a:solidFill>
            <a:ln>
              <a:noFill/>
            </a:ln>
            <a:effectLst/>
            <a:sp3d/>
          </c:spPr>
          <c:invertIfNegative val="0"/>
          <c:dPt>
            <c:idx val="0"/>
            <c:invertIfNegative val="0"/>
            <c:bubble3D val="0"/>
            <c:spPr>
              <a:solidFill>
                <a:schemeClr val="accent4">
                  <a:lumMod val="60000"/>
                  <a:lumOff val="40000"/>
                </a:schemeClr>
              </a:solidFill>
              <a:ln>
                <a:noFill/>
              </a:ln>
              <a:effectLst/>
              <a:sp3d/>
            </c:spPr>
            <c:extLst xmlns:c16r2="http://schemas.microsoft.com/office/drawing/2015/06/chart">
              <c:ext xmlns:c16="http://schemas.microsoft.com/office/drawing/2014/chart" uri="{C3380CC4-5D6E-409C-BE32-E72D297353CC}">
                <c16:uniqueId val="{00000001-691B-468F-8FE7-A3B02E6A1438}"/>
              </c:ext>
            </c:extLst>
          </c:dPt>
          <c:dPt>
            <c:idx val="16"/>
            <c:invertIfNegative val="0"/>
            <c:bubble3D val="0"/>
            <c:spPr>
              <a:solidFill>
                <a:srgbClr val="C00000"/>
              </a:solidFill>
              <a:ln>
                <a:noFill/>
              </a:ln>
              <a:effectLst/>
              <a:sp3d/>
            </c:spPr>
            <c:extLst xmlns:c16r2="http://schemas.microsoft.com/office/drawing/2015/06/chart">
              <c:ext xmlns:c16="http://schemas.microsoft.com/office/drawing/2014/chart" uri="{C3380CC4-5D6E-409C-BE32-E72D297353CC}">
                <c16:uniqueId val="{00000003-691B-468F-8FE7-A3B02E6A1438}"/>
              </c:ext>
            </c:extLst>
          </c:dPt>
          <c:dLbls>
            <c:dLbl>
              <c:idx val="0"/>
              <c:layout>
                <c:manualLayout>
                  <c:x val="3.4858383015678313E-3"/>
                  <c:y val="-5.818182558585229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91B-468F-8FE7-A3B02E6A1438}"/>
                </c:ext>
              </c:extLst>
            </c:dLbl>
            <c:dLbl>
              <c:idx val="16"/>
              <c:layout>
                <c:manualLayout>
                  <c:x val="2.6143787261758734E-2"/>
                  <c:y val="-6.787879651682769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91B-468F-8FE7-A3B02E6A1438}"/>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'[6]Formato Plan de Acción'!$F$31:$F$47</c:f>
              <c:strCache>
                <c:ptCount val="17"/>
                <c:pt idx="0">
                  <c:v>0</c:v>
                </c:pt>
                <c:pt idx="1">
                  <c:v>Fortalecer Gobierno Corporativo </c:v>
                </c:pt>
                <c:pt idx="2">
                  <c:v>0</c:v>
                </c:pt>
                <c:pt idx="3">
                  <c:v>0</c:v>
                </c:pt>
                <c:pt idx="4">
                  <c:v>0</c:v>
                </c:pt>
                <c:pt idx="5">
                  <c:v>0</c:v>
                </c:pt>
                <c:pt idx="6">
                  <c:v>Direccionamiento Jurídico</c:v>
                </c:pt>
                <c:pt idx="7">
                  <c:v>0</c:v>
                </c:pt>
                <c:pt idx="8">
                  <c:v>0</c:v>
                </c:pt>
                <c:pt idx="9">
                  <c:v>0</c:v>
                </c:pt>
                <c:pt idx="10">
                  <c:v>0</c:v>
                </c:pt>
                <c:pt idx="11">
                  <c:v>0</c:v>
                </c:pt>
                <c:pt idx="12">
                  <c:v>0</c:v>
                </c:pt>
                <c:pt idx="13">
                  <c:v>Ejecución 2° trimestre (Abr-Jun)</c:v>
                </c:pt>
                <c:pt idx="14">
                  <c:v>Ejecución 3° trimestre (Jul-Sept)</c:v>
                </c:pt>
                <c:pt idx="15">
                  <c:v>Ejecución 4° trimestre (oct-Dic)</c:v>
                </c:pt>
                <c:pt idx="16">
                  <c:v>Total</c:v>
                </c:pt>
              </c:strCache>
            </c:strRef>
          </c:cat>
          <c:val>
            <c:numRef>
              <c:f>'[6]Formato Plan de Acción'!$G$31:$G$47</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numCache>
            </c:numRef>
          </c:val>
          <c:extLst xmlns:c16r2="http://schemas.microsoft.com/office/drawing/2015/06/chart">
            <c:ext xmlns:c16="http://schemas.microsoft.com/office/drawing/2014/chart" uri="{C3380CC4-5D6E-409C-BE32-E72D297353CC}">
              <c16:uniqueId val="{00000004-691B-468F-8FE7-A3B02E6A1438}"/>
            </c:ext>
          </c:extLst>
        </c:ser>
        <c:dLbls>
          <c:showLegendKey val="0"/>
          <c:showVal val="1"/>
          <c:showCatName val="0"/>
          <c:showSerName val="0"/>
          <c:showPercent val="0"/>
          <c:showBubbleSize val="0"/>
        </c:dLbls>
        <c:gapWidth val="150"/>
        <c:shape val="box"/>
        <c:axId val="82586240"/>
        <c:axId val="90073344"/>
        <c:axId val="0"/>
      </c:bar3DChart>
      <c:catAx>
        <c:axId val="8258624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0073344"/>
        <c:crosses val="autoZero"/>
        <c:auto val="1"/>
        <c:lblAlgn val="ctr"/>
        <c:lblOffset val="100"/>
        <c:noMultiLvlLbl val="0"/>
      </c:catAx>
      <c:valAx>
        <c:axId val="90073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25862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Ejecución</a:t>
            </a:r>
            <a:r>
              <a:rPr lang="es-CO" baseline="0"/>
              <a:t> Plan de Acción </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solidFill>
            <a:schemeClr val="bg1">
              <a:lumMod val="65000"/>
            </a:schemeClr>
          </a:solidFill>
        </a:ln>
        <a:effectLst/>
        <a:sp3d>
          <a:contourClr>
            <a:schemeClr val="bg1">
              <a:lumMod val="65000"/>
            </a:schemeClr>
          </a:contourClr>
        </a:sp3d>
      </c:spPr>
    </c:sideWall>
    <c:backWall>
      <c:thickness val="0"/>
      <c:spPr>
        <a:noFill/>
        <a:ln>
          <a:solidFill>
            <a:schemeClr val="bg1">
              <a:lumMod val="65000"/>
            </a:schemeClr>
          </a:solidFill>
        </a:ln>
        <a:effectLst/>
        <a:sp3d>
          <a:contourClr>
            <a:schemeClr val="bg1">
              <a:lumMod val="65000"/>
            </a:schemeClr>
          </a:contourClr>
        </a:sp3d>
      </c:spPr>
    </c:backWall>
    <c:plotArea>
      <c:layout>
        <c:manualLayout>
          <c:layoutTarget val="inner"/>
          <c:xMode val="edge"/>
          <c:yMode val="edge"/>
          <c:x val="0.19668267476222004"/>
          <c:y val="0.30455057875875913"/>
          <c:w val="0.58858759507161662"/>
          <c:h val="0.26450057513442371"/>
        </c:manualLayout>
      </c:layout>
      <c:bar3DChart>
        <c:barDir val="col"/>
        <c:grouping val="clustered"/>
        <c:varyColors val="0"/>
        <c:ser>
          <c:idx val="0"/>
          <c:order val="0"/>
          <c:spPr>
            <a:solidFill>
              <a:schemeClr val="accent1"/>
            </a:solidFill>
            <a:ln>
              <a:noFill/>
            </a:ln>
            <a:effectLst/>
            <a:sp3d/>
          </c:spPr>
          <c:invertIfNegative val="0"/>
          <c:dPt>
            <c:idx val="0"/>
            <c:invertIfNegative val="0"/>
            <c:bubble3D val="0"/>
            <c:spPr>
              <a:solidFill>
                <a:schemeClr val="accent4">
                  <a:lumMod val="60000"/>
                  <a:lumOff val="40000"/>
                </a:schemeClr>
              </a:solidFill>
              <a:ln>
                <a:noFill/>
              </a:ln>
              <a:effectLst/>
              <a:sp3d/>
            </c:spPr>
            <c:extLst xmlns:c16r2="http://schemas.microsoft.com/office/drawing/2015/06/chart">
              <c:ext xmlns:c16="http://schemas.microsoft.com/office/drawing/2014/chart" uri="{C3380CC4-5D6E-409C-BE32-E72D297353CC}">
                <c16:uniqueId val="{00000001-5A2F-41BC-86B1-8DF71967F278}"/>
              </c:ext>
            </c:extLst>
          </c:dPt>
          <c:dPt>
            <c:idx val="25"/>
            <c:invertIfNegative val="0"/>
            <c:bubble3D val="0"/>
            <c:spPr>
              <a:solidFill>
                <a:srgbClr val="C00000"/>
              </a:solidFill>
              <a:ln>
                <a:noFill/>
              </a:ln>
              <a:effectLst/>
              <a:sp3d/>
            </c:spPr>
            <c:extLst xmlns:c16r2="http://schemas.microsoft.com/office/drawing/2015/06/chart">
              <c:ext xmlns:c16="http://schemas.microsoft.com/office/drawing/2014/chart" uri="{C3380CC4-5D6E-409C-BE32-E72D297353CC}">
                <c16:uniqueId val="{00000003-5A2F-41BC-86B1-8DF71967F278}"/>
              </c:ext>
            </c:extLst>
          </c:dPt>
          <c:dLbls>
            <c:dLbl>
              <c:idx val="0"/>
              <c:layout>
                <c:manualLayout>
                  <c:x val="3.4858383015678313E-3"/>
                  <c:y val="-5.818182558585229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5A2F-41BC-86B1-8DF71967F278}"/>
                </c:ext>
              </c:extLst>
            </c:dLbl>
            <c:dLbl>
              <c:idx val="25"/>
              <c:layout>
                <c:manualLayout>
                  <c:x val="2.6143787261758734E-2"/>
                  <c:y val="-6.787879651682769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A2F-41BC-86B1-8DF71967F278}"/>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'[7]Formato Plan de Acción'!$F$30:$F$55</c:f>
              <c:strCache>
                <c:ptCount val="26"/>
                <c:pt idx="0">
                  <c:v>0</c:v>
                </c:pt>
                <c:pt idx="1">
                  <c:v>Posicionamiento de la marca Metroplús en los medios de comunicación</c:v>
                </c:pt>
                <c:pt idx="2">
                  <c:v>0</c:v>
                </c:pt>
                <c:pt idx="3">
                  <c:v>0</c:v>
                </c:pt>
                <c:pt idx="4">
                  <c:v>0</c:v>
                </c:pt>
                <c:pt idx="5">
                  <c:v>0</c:v>
                </c:pt>
                <c:pt idx="6">
                  <c:v>0</c:v>
                </c:pt>
                <c:pt idx="7">
                  <c:v>Visibilización de Metroplús en grupos de interés.                                                                   Desarrollo de actividades en articulación con entidades de gobierno.</c:v>
                </c:pt>
                <c:pt idx="8">
                  <c:v>0</c:v>
                </c:pt>
                <c:pt idx="9">
                  <c:v>0</c:v>
                </c:pt>
                <c:pt idx="10">
                  <c:v>0</c:v>
                </c:pt>
                <c:pt idx="11">
                  <c:v>0</c:v>
                </c:pt>
                <c:pt idx="12">
                  <c:v>Divulgación de los proyectos estratégicos de la entidad</c:v>
                </c:pt>
                <c:pt idx="13">
                  <c:v>0</c:v>
                </c:pt>
                <c:pt idx="14">
                  <c:v>0</c:v>
                </c:pt>
                <c:pt idx="15">
                  <c:v>0</c:v>
                </c:pt>
                <c:pt idx="16">
                  <c:v>0</c:v>
                </c:pt>
                <c:pt idx="17">
                  <c:v>0</c:v>
                </c:pt>
                <c:pt idx="18">
                  <c:v>Posicionamiento  de la cultura organizacional de Metroplús.                                                                                              </c:v>
                </c:pt>
                <c:pt idx="19">
                  <c:v>0</c:v>
                </c:pt>
                <c:pt idx="20">
                  <c:v>0</c:v>
                </c:pt>
                <c:pt idx="21">
                  <c:v>0</c:v>
                </c:pt>
                <c:pt idx="22">
                  <c:v>0</c:v>
                </c:pt>
                <c:pt idx="23">
                  <c:v>Desarrollo de contenidos de los proyectos de la entidad para los grupos de interés y formatos de la Función Pública</c:v>
                </c:pt>
                <c:pt idx="24">
                  <c:v>0</c:v>
                </c:pt>
                <c:pt idx="25">
                  <c:v>0</c:v>
                </c:pt>
              </c:strCache>
            </c:strRef>
          </c:cat>
          <c:val>
            <c:numRef>
              <c:f>'[7]Formato Plan de Acción'!$G$30:$G$55</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xmlns:c16r2="http://schemas.microsoft.com/office/drawing/2015/06/chart">
            <c:ext xmlns:c16="http://schemas.microsoft.com/office/drawing/2014/chart" uri="{C3380CC4-5D6E-409C-BE32-E72D297353CC}">
              <c16:uniqueId val="{00000004-5A2F-41BC-86B1-8DF71967F278}"/>
            </c:ext>
          </c:extLst>
        </c:ser>
        <c:dLbls>
          <c:showLegendKey val="0"/>
          <c:showVal val="1"/>
          <c:showCatName val="0"/>
          <c:showSerName val="0"/>
          <c:showPercent val="0"/>
          <c:showBubbleSize val="0"/>
        </c:dLbls>
        <c:gapWidth val="150"/>
        <c:shape val="box"/>
        <c:axId val="90244608"/>
        <c:axId val="90264704"/>
        <c:axId val="0"/>
      </c:bar3DChart>
      <c:catAx>
        <c:axId val="9024460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0264704"/>
        <c:crosses val="autoZero"/>
        <c:auto val="1"/>
        <c:lblAlgn val="ctr"/>
        <c:lblOffset val="100"/>
        <c:noMultiLvlLbl val="0"/>
      </c:catAx>
      <c:valAx>
        <c:axId val="902647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02446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Ejecución</a:t>
            </a:r>
            <a:r>
              <a:rPr lang="es-CO" baseline="0"/>
              <a:t> Plan de Acción </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solidFill>
            <a:schemeClr val="bg1">
              <a:lumMod val="65000"/>
            </a:schemeClr>
          </a:solidFill>
        </a:ln>
        <a:effectLst/>
        <a:sp3d>
          <a:contourClr>
            <a:schemeClr val="bg1">
              <a:lumMod val="65000"/>
            </a:schemeClr>
          </a:contourClr>
        </a:sp3d>
      </c:spPr>
    </c:sideWall>
    <c:backWall>
      <c:thickness val="0"/>
      <c:spPr>
        <a:noFill/>
        <a:ln>
          <a:solidFill>
            <a:schemeClr val="bg1">
              <a:lumMod val="65000"/>
            </a:schemeClr>
          </a:solidFill>
        </a:ln>
        <a:effectLst/>
        <a:sp3d>
          <a:contourClr>
            <a:schemeClr val="bg1">
              <a:lumMod val="65000"/>
            </a:schemeClr>
          </a:contourClr>
        </a:sp3d>
      </c:spPr>
    </c:backWall>
    <c:plotArea>
      <c:layout/>
      <c:bar3DChart>
        <c:barDir val="col"/>
        <c:grouping val="clustered"/>
        <c:varyColors val="0"/>
        <c:ser>
          <c:idx val="0"/>
          <c:order val="0"/>
          <c:spPr>
            <a:solidFill>
              <a:schemeClr val="accent1"/>
            </a:solidFill>
            <a:ln>
              <a:noFill/>
            </a:ln>
            <a:effectLst/>
            <a:sp3d/>
          </c:spPr>
          <c:invertIfNegative val="0"/>
          <c:dPt>
            <c:idx val="0"/>
            <c:invertIfNegative val="0"/>
            <c:bubble3D val="0"/>
            <c:spPr>
              <a:solidFill>
                <a:schemeClr val="accent4">
                  <a:lumMod val="60000"/>
                  <a:lumOff val="40000"/>
                </a:schemeClr>
              </a:solidFill>
              <a:ln>
                <a:noFill/>
              </a:ln>
              <a:effectLst/>
              <a:sp3d/>
            </c:spPr>
            <c:extLst xmlns:c16r2="http://schemas.microsoft.com/office/drawing/2015/06/chart">
              <c:ext xmlns:c16="http://schemas.microsoft.com/office/drawing/2014/chart" uri="{C3380CC4-5D6E-409C-BE32-E72D297353CC}">
                <c16:uniqueId val="{00000001-08F0-4AAF-9AA4-75EB6FEDD218}"/>
              </c:ext>
            </c:extLst>
          </c:dPt>
          <c:dPt>
            <c:idx val="11"/>
            <c:invertIfNegative val="0"/>
            <c:bubble3D val="0"/>
            <c:spPr>
              <a:solidFill>
                <a:srgbClr val="C00000"/>
              </a:solidFill>
              <a:ln>
                <a:noFill/>
              </a:ln>
              <a:effectLst/>
              <a:sp3d/>
            </c:spPr>
            <c:extLst xmlns:c16r2="http://schemas.microsoft.com/office/drawing/2015/06/chart">
              <c:ext xmlns:c16="http://schemas.microsoft.com/office/drawing/2014/chart" uri="{C3380CC4-5D6E-409C-BE32-E72D297353CC}">
                <c16:uniqueId val="{00000003-08F0-4AAF-9AA4-75EB6FEDD218}"/>
              </c:ext>
            </c:extLst>
          </c:dPt>
          <c:dLbls>
            <c:dLbl>
              <c:idx val="0"/>
              <c:layout>
                <c:manualLayout>
                  <c:x val="3.4858383015678313E-3"/>
                  <c:y val="-5.818182558585229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8F0-4AAF-9AA4-75EB6FEDD218}"/>
                </c:ext>
              </c:extLst>
            </c:dLbl>
            <c:dLbl>
              <c:idx val="11"/>
              <c:layout>
                <c:manualLayout>
                  <c:x val="2.6143787261758734E-2"/>
                  <c:y val="-6.787879651682769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8F0-4AAF-9AA4-75EB6FEDD218}"/>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'[8]Formato Plan de Acción'!$F$31:$F$42</c:f>
              <c:strCache>
                <c:ptCount val="12"/>
                <c:pt idx="0">
                  <c:v>0</c:v>
                </c:pt>
                <c:pt idx="1">
                  <c:v>Estructurar  la financiación de los gastos de funcionamiento de la entidad</c:v>
                </c:pt>
                <c:pt idx="2">
                  <c:v>0</c:v>
                </c:pt>
                <c:pt idx="3">
                  <c:v>0</c:v>
                </c:pt>
                <c:pt idx="4">
                  <c:v>0</c:v>
                </c:pt>
                <c:pt idx="5">
                  <c:v>0</c:v>
                </c:pt>
                <c:pt idx="6">
                  <c:v>0</c:v>
                </c:pt>
                <c:pt idx="7">
                  <c:v>Formalizar Plan de Optimización y Eficiencias</c:v>
                </c:pt>
                <c:pt idx="8">
                  <c:v>0</c:v>
                </c:pt>
                <c:pt idx="9">
                  <c:v>0</c:v>
                </c:pt>
                <c:pt idx="10">
                  <c:v>0</c:v>
                </c:pt>
                <c:pt idx="11">
                  <c:v>0</c:v>
                </c:pt>
              </c:strCache>
            </c:strRef>
          </c:cat>
          <c:val>
            <c:numRef>
              <c:f>'[8]Formato Plan de Acción'!$G$31:$G$42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4-08F0-4AAF-9AA4-75EB6FEDD218}"/>
            </c:ext>
          </c:extLst>
        </c:ser>
        <c:dLbls>
          <c:showLegendKey val="0"/>
          <c:showVal val="1"/>
          <c:showCatName val="0"/>
          <c:showSerName val="0"/>
          <c:showPercent val="0"/>
          <c:showBubbleSize val="0"/>
        </c:dLbls>
        <c:gapWidth val="150"/>
        <c:shape val="box"/>
        <c:axId val="74807552"/>
        <c:axId val="90584960"/>
        <c:axId val="0"/>
      </c:bar3DChart>
      <c:catAx>
        <c:axId val="7480755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0584960"/>
        <c:crosses val="autoZero"/>
        <c:auto val="1"/>
        <c:lblAlgn val="ctr"/>
        <c:lblOffset val="100"/>
        <c:noMultiLvlLbl val="0"/>
      </c:catAx>
      <c:valAx>
        <c:axId val="90584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48075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Ejecución</a:t>
            </a:r>
            <a:r>
              <a:rPr lang="es-CO" baseline="0"/>
              <a:t> Plan de Acción </a:t>
            </a:r>
          </a:p>
          <a:p>
            <a:pPr>
              <a:defRPr sz="1400" b="0" i="0" u="none" strike="noStrike" kern="1200" spc="0" baseline="0">
                <a:solidFill>
                  <a:schemeClr val="tx1">
                    <a:lumMod val="65000"/>
                    <a:lumOff val="35000"/>
                  </a:schemeClr>
                </a:solidFill>
                <a:latin typeface="+mn-lt"/>
                <a:ea typeface="+mn-ea"/>
                <a:cs typeface="+mn-cs"/>
              </a:defRPr>
            </a:pPr>
            <a:r>
              <a:rPr lang="es-CO" baseline="0"/>
              <a:t>Control Interno 2016</a:t>
            </a:r>
            <a:endParaRPr lang="es-CO"/>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solidFill>
            <a:schemeClr val="bg1">
              <a:lumMod val="65000"/>
            </a:schemeClr>
          </a:solidFill>
        </a:ln>
        <a:effectLst/>
        <a:sp3d>
          <a:contourClr>
            <a:schemeClr val="bg1">
              <a:lumMod val="65000"/>
            </a:schemeClr>
          </a:contourClr>
        </a:sp3d>
      </c:spPr>
    </c:sideWall>
    <c:backWall>
      <c:thickness val="0"/>
      <c:spPr>
        <a:noFill/>
        <a:ln>
          <a:solidFill>
            <a:schemeClr val="bg1">
              <a:lumMod val="65000"/>
            </a:schemeClr>
          </a:solidFill>
        </a:ln>
        <a:effectLst/>
        <a:sp3d>
          <a:contourClr>
            <a:schemeClr val="bg1">
              <a:lumMod val="65000"/>
            </a:schemeClr>
          </a:contourClr>
        </a:sp3d>
      </c:spPr>
    </c:backWall>
    <c:plotArea>
      <c:layout/>
      <c:bar3DChart>
        <c:barDir val="col"/>
        <c:grouping val="clustered"/>
        <c:varyColors val="0"/>
        <c:ser>
          <c:idx val="0"/>
          <c:order val="0"/>
          <c:spPr>
            <a:solidFill>
              <a:schemeClr val="accent1"/>
            </a:solidFill>
            <a:ln>
              <a:noFill/>
            </a:ln>
            <a:effectLst/>
            <a:sp3d/>
          </c:spPr>
          <c:invertIfNegative val="0"/>
          <c:dPt>
            <c:idx val="0"/>
            <c:invertIfNegative val="0"/>
            <c:bubble3D val="0"/>
            <c:spPr>
              <a:solidFill>
                <a:schemeClr val="accent4">
                  <a:lumMod val="60000"/>
                  <a:lumOff val="40000"/>
                </a:schemeClr>
              </a:solidFill>
              <a:ln>
                <a:noFill/>
              </a:ln>
              <a:effectLst/>
              <a:sp3d/>
            </c:spPr>
            <c:extLst xmlns:c16r2="http://schemas.microsoft.com/office/drawing/2015/06/chart">
              <c:ext xmlns:c16="http://schemas.microsoft.com/office/drawing/2014/chart" uri="{C3380CC4-5D6E-409C-BE32-E72D297353CC}">
                <c16:uniqueId val="{00000001-60B4-4075-BEA5-BA4E2AE07208}"/>
              </c:ext>
            </c:extLst>
          </c:dPt>
          <c:dPt>
            <c:idx val="38"/>
            <c:invertIfNegative val="0"/>
            <c:bubble3D val="0"/>
            <c:spPr>
              <a:solidFill>
                <a:srgbClr val="C00000"/>
              </a:solidFill>
              <a:ln>
                <a:noFill/>
              </a:ln>
              <a:effectLst/>
              <a:sp3d/>
            </c:spPr>
            <c:extLst xmlns:c16r2="http://schemas.microsoft.com/office/drawing/2015/06/chart">
              <c:ext xmlns:c16="http://schemas.microsoft.com/office/drawing/2014/chart" uri="{C3380CC4-5D6E-409C-BE32-E72D297353CC}">
                <c16:uniqueId val="{00000003-60B4-4075-BEA5-BA4E2AE07208}"/>
              </c:ext>
            </c:extLst>
          </c:dPt>
          <c:dLbls>
            <c:dLbl>
              <c:idx val="0"/>
              <c:layout>
                <c:manualLayout>
                  <c:x val="3.4858383015678313E-3"/>
                  <c:y val="-5.818182558585229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0B4-4075-BEA5-BA4E2AE07208}"/>
                </c:ext>
              </c:extLst>
            </c:dLbl>
            <c:dLbl>
              <c:idx val="38"/>
              <c:layout>
                <c:manualLayout>
                  <c:x val="2.6143787261758734E-2"/>
                  <c:y val="-6.787879651682769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0B4-4075-BEA5-BA4E2AE07208}"/>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'[9]Formato Plan de Acción'!$F$33:$F$71</c:f>
              <c:strCache>
                <c:ptCount val="39"/>
                <c:pt idx="0">
                  <c:v>0</c:v>
                </c:pt>
                <c:pt idx="1">
                  <c:v>Formulación del Plan Estrategico de Gestión del Talento Humano, Bienestar Laboral y Habitos de vida saludable</c:v>
                </c:pt>
                <c:pt idx="2">
                  <c:v>0</c:v>
                </c:pt>
                <c:pt idx="3">
                  <c:v>0</c:v>
                </c:pt>
                <c:pt idx="4">
                  <c:v>0</c:v>
                </c:pt>
                <c:pt idx="5">
                  <c:v>Aprobación  del Plan Estrategico de las  Tecnologías de la información PETI                                                                                  Diseño de una herramienta ERP (software empresarial, a la medida de Metroplús S.A                 </c:v>
                </c:pt>
                <c:pt idx="6">
                  <c:v>0</c:v>
                </c:pt>
                <c:pt idx="7">
                  <c:v>0</c:v>
                </c:pt>
                <c:pt idx="8">
                  <c:v>0</c:v>
                </c:pt>
                <c:pt idx="9">
                  <c:v>0</c:v>
                </c:pt>
                <c:pt idx="10">
                  <c:v>0</c:v>
                </c:pt>
                <c:pt idx="11">
                  <c:v>0</c:v>
                </c:pt>
                <c:pt idx="12">
                  <c:v>  Impementación Proyecto Modernización de la Gestión Documental 
 Regular los procesos de Gestión
Documental mediante instrucciones
 personalizadas o por dependecias</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Desarrollar Plan de Bienestar y SGGT</c:v>
                </c:pt>
                <c:pt idx="29">
                  <c:v>0</c:v>
                </c:pt>
                <c:pt idx="30">
                  <c:v>0</c:v>
                </c:pt>
                <c:pt idx="31">
                  <c:v>0</c:v>
                </c:pt>
                <c:pt idx="32">
                  <c:v>0</c:v>
                </c:pt>
                <c:pt idx="33">
                  <c:v>0</c:v>
                </c:pt>
                <c:pt idx="34">
                  <c:v>0</c:v>
                </c:pt>
                <c:pt idx="35">
                  <c:v>Ejecución 2° trimestre (Abr-Jun)</c:v>
                </c:pt>
                <c:pt idx="36">
                  <c:v>Ejecución 3° trimestre (Jul-Sept)</c:v>
                </c:pt>
                <c:pt idx="37">
                  <c:v>Ejecución 4° trimestre (oct-Dic)</c:v>
                </c:pt>
                <c:pt idx="38">
                  <c:v>Total</c:v>
                </c:pt>
              </c:strCache>
            </c:strRef>
          </c:cat>
          <c:val>
            <c:numRef>
              <c:f>'[9]Formato Plan de Acción'!$G$33:$G$71</c:f>
              <c:numCache>
                <c:formatCode>General</c:formatCod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1</c:v>
                </c:pt>
              </c:numCache>
            </c:numRef>
          </c:val>
          <c:extLst xmlns:c16r2="http://schemas.microsoft.com/office/drawing/2015/06/chart">
            <c:ext xmlns:c16="http://schemas.microsoft.com/office/drawing/2014/chart" uri="{C3380CC4-5D6E-409C-BE32-E72D297353CC}">
              <c16:uniqueId val="{00000004-60B4-4075-BEA5-BA4E2AE07208}"/>
            </c:ext>
          </c:extLst>
        </c:ser>
        <c:dLbls>
          <c:showLegendKey val="0"/>
          <c:showVal val="1"/>
          <c:showCatName val="0"/>
          <c:showSerName val="0"/>
          <c:showPercent val="0"/>
          <c:showBubbleSize val="0"/>
        </c:dLbls>
        <c:gapWidth val="150"/>
        <c:shape val="box"/>
        <c:axId val="90743552"/>
        <c:axId val="90755456"/>
        <c:axId val="0"/>
      </c:bar3DChart>
      <c:catAx>
        <c:axId val="9074355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0755456"/>
        <c:crosses val="autoZero"/>
        <c:auto val="1"/>
        <c:lblAlgn val="ctr"/>
        <c:lblOffset val="100"/>
        <c:noMultiLvlLbl val="0"/>
      </c:catAx>
      <c:valAx>
        <c:axId val="907554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07435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35717</xdr:colOff>
      <xdr:row>53</xdr:row>
      <xdr:rowOff>74414</xdr:rowOff>
    </xdr:from>
    <xdr:to>
      <xdr:col>8</xdr:col>
      <xdr:colOff>208359</xdr:colOff>
      <xdr:row>73</xdr:row>
      <xdr:rowOff>133945</xdr:rowOff>
    </xdr:to>
    <xdr:graphicFrame macro="">
      <xdr:nvGraphicFramePr>
        <xdr:cNvPr id="3" name="Gráfico 2">
          <a:extLst>
            <a:ext uri="{FF2B5EF4-FFF2-40B4-BE49-F238E27FC236}">
              <a16:creationId xmlns:a16="http://schemas.microsoft.com/office/drawing/2014/main" xmlns=""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476250</xdr:colOff>
      <xdr:row>0</xdr:row>
      <xdr:rowOff>412750</xdr:rowOff>
    </xdr:from>
    <xdr:to>
      <xdr:col>34</xdr:col>
      <xdr:colOff>145612</xdr:colOff>
      <xdr:row>2</xdr:row>
      <xdr:rowOff>285750</xdr:rowOff>
    </xdr:to>
    <xdr:pic>
      <xdr:nvPicPr>
        <xdr:cNvPr id="6" name="Imagen 5">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319750" y="412750"/>
          <a:ext cx="1111250" cy="984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35717</xdr:colOff>
      <xdr:row>54</xdr:row>
      <xdr:rowOff>74414</xdr:rowOff>
    </xdr:from>
    <xdr:to>
      <xdr:col>8</xdr:col>
      <xdr:colOff>208359</xdr:colOff>
      <xdr:row>74</xdr:row>
      <xdr:rowOff>133945</xdr:rowOff>
    </xdr:to>
    <xdr:graphicFrame macro="">
      <xdr:nvGraphicFramePr>
        <xdr:cNvPr id="2" name="Gráfico 1">
          <a:extLst>
            <a:ext uri="{FF2B5EF4-FFF2-40B4-BE49-F238E27FC236}">
              <a16:creationId xmlns:a16="http://schemas.microsoft.com/office/drawing/2014/main" xmlns="" id="{82BB24E8-7056-41FB-BCE6-D71F87D6A4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476250</xdr:colOff>
      <xdr:row>0</xdr:row>
      <xdr:rowOff>412750</xdr:rowOff>
    </xdr:from>
    <xdr:to>
      <xdr:col>17</xdr:col>
      <xdr:colOff>539751</xdr:colOff>
      <xdr:row>6</xdr:row>
      <xdr:rowOff>38100</xdr:rowOff>
    </xdr:to>
    <xdr:pic>
      <xdr:nvPicPr>
        <xdr:cNvPr id="3" name="Imagen 2">
          <a:extLst>
            <a:ext uri="{FF2B5EF4-FFF2-40B4-BE49-F238E27FC236}">
              <a16:creationId xmlns:a16="http://schemas.microsoft.com/office/drawing/2014/main" xmlns="" id="{43061A71-9744-48E7-89FE-FA280E5558C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698700" y="412750"/>
          <a:ext cx="1120776" cy="9874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35717</xdr:colOff>
      <xdr:row>95</xdr:row>
      <xdr:rowOff>74414</xdr:rowOff>
    </xdr:from>
    <xdr:to>
      <xdr:col>8</xdr:col>
      <xdr:colOff>208359</xdr:colOff>
      <xdr:row>115</xdr:row>
      <xdr:rowOff>133945</xdr:rowOff>
    </xdr:to>
    <xdr:graphicFrame macro="">
      <xdr:nvGraphicFramePr>
        <xdr:cNvPr id="2" name="Gráfico 1">
          <a:extLst>
            <a:ext uri="{FF2B5EF4-FFF2-40B4-BE49-F238E27FC236}">
              <a16:creationId xmlns:a16="http://schemas.microsoft.com/office/drawing/2014/main" xmlns="" id="{6D10C365-2D8C-4960-A150-AE7EE6FC00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476250</xdr:colOff>
      <xdr:row>0</xdr:row>
      <xdr:rowOff>412750</xdr:rowOff>
    </xdr:from>
    <xdr:to>
      <xdr:col>17</xdr:col>
      <xdr:colOff>539749</xdr:colOff>
      <xdr:row>6</xdr:row>
      <xdr:rowOff>38100</xdr:rowOff>
    </xdr:to>
    <xdr:pic>
      <xdr:nvPicPr>
        <xdr:cNvPr id="3" name="Imagen 2">
          <a:extLst>
            <a:ext uri="{FF2B5EF4-FFF2-40B4-BE49-F238E27FC236}">
              <a16:creationId xmlns:a16="http://schemas.microsoft.com/office/drawing/2014/main" xmlns="" id="{ABCD5797-9D89-4C87-85A2-8D5A7447E54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088600" y="412750"/>
          <a:ext cx="1120774" cy="9874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35717</xdr:colOff>
      <xdr:row>106</xdr:row>
      <xdr:rowOff>74414</xdr:rowOff>
    </xdr:from>
    <xdr:to>
      <xdr:col>8</xdr:col>
      <xdr:colOff>208359</xdr:colOff>
      <xdr:row>126</xdr:row>
      <xdr:rowOff>133945</xdr:rowOff>
    </xdr:to>
    <xdr:graphicFrame macro="">
      <xdr:nvGraphicFramePr>
        <xdr:cNvPr id="2" name="Gráfico 1">
          <a:extLst>
            <a:ext uri="{FF2B5EF4-FFF2-40B4-BE49-F238E27FC236}">
              <a16:creationId xmlns:a16="http://schemas.microsoft.com/office/drawing/2014/main" xmlns="" id="{8C19EA00-1CEE-4C98-9938-ECA007DF52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476250</xdr:colOff>
      <xdr:row>0</xdr:row>
      <xdr:rowOff>412750</xdr:rowOff>
    </xdr:from>
    <xdr:to>
      <xdr:col>17</xdr:col>
      <xdr:colOff>539750</xdr:colOff>
      <xdr:row>6</xdr:row>
      <xdr:rowOff>38100</xdr:rowOff>
    </xdr:to>
    <xdr:pic>
      <xdr:nvPicPr>
        <xdr:cNvPr id="3" name="Imagen 2">
          <a:extLst>
            <a:ext uri="{FF2B5EF4-FFF2-40B4-BE49-F238E27FC236}">
              <a16:creationId xmlns:a16="http://schemas.microsoft.com/office/drawing/2014/main" xmlns="" id="{3C3B1C8C-5D48-4C0E-BEB9-5345642DE69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059900" y="412750"/>
          <a:ext cx="1120775" cy="9874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35717</xdr:colOff>
      <xdr:row>42</xdr:row>
      <xdr:rowOff>74414</xdr:rowOff>
    </xdr:from>
    <xdr:to>
      <xdr:col>8</xdr:col>
      <xdr:colOff>208359</xdr:colOff>
      <xdr:row>62</xdr:row>
      <xdr:rowOff>133945</xdr:rowOff>
    </xdr:to>
    <xdr:graphicFrame macro="">
      <xdr:nvGraphicFramePr>
        <xdr:cNvPr id="2" name="Gráfico 1">
          <a:extLst>
            <a:ext uri="{FF2B5EF4-FFF2-40B4-BE49-F238E27FC236}">
              <a16:creationId xmlns:a16="http://schemas.microsoft.com/office/drawing/2014/main" xmlns="" id="{9020D702-1593-456C-A724-AE29F47E70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476250</xdr:colOff>
      <xdr:row>0</xdr:row>
      <xdr:rowOff>412750</xdr:rowOff>
    </xdr:from>
    <xdr:to>
      <xdr:col>17</xdr:col>
      <xdr:colOff>539752</xdr:colOff>
      <xdr:row>6</xdr:row>
      <xdr:rowOff>76200</xdr:rowOff>
    </xdr:to>
    <xdr:pic>
      <xdr:nvPicPr>
        <xdr:cNvPr id="3" name="Imagen 2">
          <a:extLst>
            <a:ext uri="{FF2B5EF4-FFF2-40B4-BE49-F238E27FC236}">
              <a16:creationId xmlns:a16="http://schemas.microsoft.com/office/drawing/2014/main" xmlns="" id="{768C3549-6641-4497-8311-E7BE407E08A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688675" y="412750"/>
          <a:ext cx="1120777" cy="9874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35717</xdr:colOff>
      <xdr:row>48</xdr:row>
      <xdr:rowOff>74414</xdr:rowOff>
    </xdr:from>
    <xdr:to>
      <xdr:col>8</xdr:col>
      <xdr:colOff>208359</xdr:colOff>
      <xdr:row>68</xdr:row>
      <xdr:rowOff>133945</xdr:rowOff>
    </xdr:to>
    <xdr:graphicFrame macro="">
      <xdr:nvGraphicFramePr>
        <xdr:cNvPr id="2" name="Gráfico 1">
          <a:extLst>
            <a:ext uri="{FF2B5EF4-FFF2-40B4-BE49-F238E27FC236}">
              <a16:creationId xmlns:a16="http://schemas.microsoft.com/office/drawing/2014/main" xmlns="" id="{94DC9F60-BA6A-4174-915F-67590DDA50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476250</xdr:colOff>
      <xdr:row>0</xdr:row>
      <xdr:rowOff>412750</xdr:rowOff>
    </xdr:from>
    <xdr:to>
      <xdr:col>17</xdr:col>
      <xdr:colOff>539751</xdr:colOff>
      <xdr:row>6</xdr:row>
      <xdr:rowOff>38100</xdr:rowOff>
    </xdr:to>
    <xdr:pic>
      <xdr:nvPicPr>
        <xdr:cNvPr id="3" name="Imagen 2">
          <a:extLst>
            <a:ext uri="{FF2B5EF4-FFF2-40B4-BE49-F238E27FC236}">
              <a16:creationId xmlns:a16="http://schemas.microsoft.com/office/drawing/2014/main" xmlns="" id="{13FAC789-4A13-4112-923B-0643E9334E9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640800" y="412750"/>
          <a:ext cx="1120776" cy="9874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931067</xdr:colOff>
      <xdr:row>58</xdr:row>
      <xdr:rowOff>160139</xdr:rowOff>
    </xdr:from>
    <xdr:to>
      <xdr:col>9</xdr:col>
      <xdr:colOff>598884</xdr:colOff>
      <xdr:row>80</xdr:row>
      <xdr:rowOff>133945</xdr:rowOff>
    </xdr:to>
    <xdr:graphicFrame macro="">
      <xdr:nvGraphicFramePr>
        <xdr:cNvPr id="2" name="Gráfico 1">
          <a:extLst>
            <a:ext uri="{FF2B5EF4-FFF2-40B4-BE49-F238E27FC236}">
              <a16:creationId xmlns:a16="http://schemas.microsoft.com/office/drawing/2014/main" xmlns="" id="{8A178D31-5F1F-41B3-8528-95CDF90FAA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476250</xdr:colOff>
      <xdr:row>0</xdr:row>
      <xdr:rowOff>412750</xdr:rowOff>
    </xdr:from>
    <xdr:to>
      <xdr:col>17</xdr:col>
      <xdr:colOff>539750</xdr:colOff>
      <xdr:row>6</xdr:row>
      <xdr:rowOff>38100</xdr:rowOff>
    </xdr:to>
    <xdr:pic>
      <xdr:nvPicPr>
        <xdr:cNvPr id="3" name="Imagen 2">
          <a:extLst>
            <a:ext uri="{FF2B5EF4-FFF2-40B4-BE49-F238E27FC236}">
              <a16:creationId xmlns:a16="http://schemas.microsoft.com/office/drawing/2014/main" xmlns="" id="{99D1FBD5-A29A-4C61-AB98-027995A69D4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307550" y="412750"/>
          <a:ext cx="1120775" cy="9874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5</xdr:col>
      <xdr:colOff>35717</xdr:colOff>
      <xdr:row>44</xdr:row>
      <xdr:rowOff>74414</xdr:rowOff>
    </xdr:from>
    <xdr:to>
      <xdr:col>8</xdr:col>
      <xdr:colOff>208359</xdr:colOff>
      <xdr:row>64</xdr:row>
      <xdr:rowOff>143470</xdr:rowOff>
    </xdr:to>
    <xdr:graphicFrame macro="">
      <xdr:nvGraphicFramePr>
        <xdr:cNvPr id="2" name="Gráfico 1">
          <a:extLst>
            <a:ext uri="{FF2B5EF4-FFF2-40B4-BE49-F238E27FC236}">
              <a16:creationId xmlns:a16="http://schemas.microsoft.com/office/drawing/2014/main" xmlns="" id="{50F56B3B-991E-419B-8EA4-EFA7C313C0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476250</xdr:colOff>
      <xdr:row>0</xdr:row>
      <xdr:rowOff>412750</xdr:rowOff>
    </xdr:from>
    <xdr:to>
      <xdr:col>17</xdr:col>
      <xdr:colOff>539751</xdr:colOff>
      <xdr:row>6</xdr:row>
      <xdr:rowOff>76200</xdr:rowOff>
    </xdr:to>
    <xdr:pic>
      <xdr:nvPicPr>
        <xdr:cNvPr id="3" name="Imagen 2">
          <a:extLst>
            <a:ext uri="{FF2B5EF4-FFF2-40B4-BE49-F238E27FC236}">
              <a16:creationId xmlns:a16="http://schemas.microsoft.com/office/drawing/2014/main" xmlns="" id="{531DCC39-7A99-44EE-8545-FD2C93C9839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640800" y="412750"/>
          <a:ext cx="1120776" cy="9874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5</xdr:col>
      <xdr:colOff>35717</xdr:colOff>
      <xdr:row>72</xdr:row>
      <xdr:rowOff>74414</xdr:rowOff>
    </xdr:from>
    <xdr:to>
      <xdr:col>8</xdr:col>
      <xdr:colOff>208359</xdr:colOff>
      <xdr:row>92</xdr:row>
      <xdr:rowOff>133945</xdr:rowOff>
    </xdr:to>
    <xdr:graphicFrame macro="">
      <xdr:nvGraphicFramePr>
        <xdr:cNvPr id="3" name="Gráfico 2">
          <a:extLst>
            <a:ext uri="{FF2B5EF4-FFF2-40B4-BE49-F238E27FC236}">
              <a16:creationId xmlns:a16="http://schemas.microsoft.com/office/drawing/2014/main" xmlns="" id="{5C533183-6F78-4C3A-8B46-516EC6BBB9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476250</xdr:colOff>
      <xdr:row>0</xdr:row>
      <xdr:rowOff>412750</xdr:rowOff>
    </xdr:from>
    <xdr:to>
      <xdr:col>17</xdr:col>
      <xdr:colOff>539751</xdr:colOff>
      <xdr:row>6</xdr:row>
      <xdr:rowOff>38100</xdr:rowOff>
    </xdr:to>
    <xdr:pic>
      <xdr:nvPicPr>
        <xdr:cNvPr id="4" name="Imagen 3">
          <a:extLst>
            <a:ext uri="{FF2B5EF4-FFF2-40B4-BE49-F238E27FC236}">
              <a16:creationId xmlns:a16="http://schemas.microsoft.com/office/drawing/2014/main" xmlns="" id="{42FC444D-78CF-4FA4-BCCB-A253A5695D1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174200" y="412750"/>
          <a:ext cx="1120776" cy="9874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3\h\Jorge%20Hernando%20Gutierrez%20Morales\Temporal\Seguimiento%20Ejecuci&#243;n%20Presupuesta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uan%20Jose/Downloads/D.Juridica/GG100-FT-DES-03%20Formato%20Plan%20de%20acci&#243;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an%20Jose/Downloads/D.Infraesctrutura/GG100-FT-DES-03%20Formato%20Plan%20de%20acci&#243;n%20V4%20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an%20Jose/Downloads/D.transporte/Plan%20de%20acci&#243;n%202023%20-%20transport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victor.rivera/Downloads/GG100-FT-DES-03%20Formato%20Plan%20de%20acci&#243;n%20-%20Gesti&#243;n%20Social%2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Juan%20Jose/Downloads/Secretar&#237;a%20General/GG100-FT-DES-03%20Formato%20Plan%20de%20acci&#243;n%20V4%20-%20secretaria%20Genera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victor.rivera/Downloads/Plan%20de%20Acci&#243;n%202023%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Juan%20Jose/Downloads/D.%20Financiera/PLAN%20DE%20ACCION%20202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victor.rivera/Downloads/Formato%20Plan%20de%20acci&#243;n%20V4%20(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sheetName val="Planeación Inversión"/>
      <sheetName val="Planeación Funcionamiento"/>
      <sheetName val="Resumen"/>
      <sheetName val="Gráficas"/>
      <sheetName val="Lista"/>
    </sheetNames>
    <sheetDataSet>
      <sheetData sheetId="0"/>
      <sheetData sheetId="1" refreshError="1"/>
      <sheetData sheetId="2" refreshError="1"/>
      <sheetData sheetId="3" refreshError="1"/>
      <sheetData sheetId="4" refreshError="1"/>
      <sheetData sheetId="5">
        <row r="2">
          <cell r="M2">
            <v>1000000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lan de Acción"/>
    </sheetNames>
    <sheetDataSet>
      <sheetData sheetId="0">
        <row r="36">
          <cell r="F36">
            <v>0</v>
          </cell>
          <cell r="G36">
            <v>0</v>
          </cell>
        </row>
        <row r="37">
          <cell r="F37" t="str">
            <v>Prevención del daño antijurídico</v>
          </cell>
          <cell r="G37" t="str">
            <v>Prevenir cualquier daño antijurídico que pueda ocurrir productor de la acción u omisión de funcionarios</v>
          </cell>
        </row>
        <row r="38">
          <cell r="F38">
            <v>0</v>
          </cell>
          <cell r="G38">
            <v>0</v>
          </cell>
        </row>
        <row r="39">
          <cell r="F39">
            <v>0</v>
          </cell>
          <cell r="G39">
            <v>0</v>
          </cell>
        </row>
        <row r="40">
          <cell r="F40">
            <v>0</v>
          </cell>
          <cell r="G40">
            <v>0</v>
          </cell>
        </row>
        <row r="41">
          <cell r="F41">
            <v>0</v>
          </cell>
          <cell r="G41">
            <v>0</v>
          </cell>
        </row>
        <row r="42">
          <cell r="F42">
            <v>0</v>
          </cell>
          <cell r="G42">
            <v>0</v>
          </cell>
        </row>
        <row r="43">
          <cell r="F43" t="str">
            <v>Representación judicial</v>
          </cell>
          <cell r="G43" t="str">
            <v xml:space="preserve">Ejercer con diligencia y cuidado la representación judicial y extrajudicial de Metroplús S.A. </v>
          </cell>
        </row>
        <row r="44">
          <cell r="F44">
            <v>0</v>
          </cell>
          <cell r="G44">
            <v>0</v>
          </cell>
        </row>
        <row r="45">
          <cell r="F45">
            <v>0</v>
          </cell>
          <cell r="G45">
            <v>0</v>
          </cell>
        </row>
        <row r="46">
          <cell r="F46">
            <v>0</v>
          </cell>
          <cell r="G46">
            <v>0</v>
          </cell>
        </row>
        <row r="47">
          <cell r="F47">
            <v>0</v>
          </cell>
          <cell r="G47">
            <v>0</v>
          </cell>
        </row>
        <row r="48">
          <cell r="F48">
            <v>0</v>
          </cell>
          <cell r="G48">
            <v>0</v>
          </cell>
        </row>
        <row r="49">
          <cell r="F49">
            <v>0</v>
          </cell>
          <cell r="G49">
            <v>0</v>
          </cell>
        </row>
        <row r="50">
          <cell r="F50" t="str">
            <v>Ejecución 2° trimestre (Abr-Jun)</v>
          </cell>
          <cell r="G50" t="e">
            <v>#VALUE!</v>
          </cell>
        </row>
        <row r="51">
          <cell r="F51" t="str">
            <v>Ejecución 3° trimestre (Jul-Sept)</v>
          </cell>
          <cell r="G51" t="e">
            <v>#VALUE!</v>
          </cell>
        </row>
        <row r="52">
          <cell r="F52" t="str">
            <v>Ejecución 4° trimestre (oct-Dic)</v>
          </cell>
          <cell r="G52" t="e">
            <v>#VALUE!</v>
          </cell>
        </row>
        <row r="53">
          <cell r="F53" t="str">
            <v>Total</v>
          </cell>
          <cell r="G53">
            <v>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lan de Acción"/>
    </sheetNames>
    <sheetDataSet>
      <sheetData sheetId="0">
        <row r="30">
          <cell r="F30">
            <v>0</v>
          </cell>
          <cell r="G30">
            <v>0</v>
          </cell>
        </row>
        <row r="31">
          <cell r="F31" t="str">
            <v>Paraderos de la 80</v>
          </cell>
          <cell r="G31" t="str">
            <v>Cierre y liquidación de los contratos asociados</v>
          </cell>
        </row>
        <row r="32">
          <cell r="F32">
            <v>0</v>
          </cell>
          <cell r="G32">
            <v>0</v>
          </cell>
        </row>
        <row r="33">
          <cell r="F33">
            <v>0</v>
          </cell>
          <cell r="G33">
            <v>0</v>
          </cell>
        </row>
        <row r="34">
          <cell r="F34">
            <v>0</v>
          </cell>
          <cell r="G34">
            <v>0</v>
          </cell>
        </row>
        <row r="35">
          <cell r="F35" t="str">
            <v>Seguimiento - Entrega  UDEM</v>
          </cell>
          <cell r="G35" t="str">
            <v>Liquidación y entrega de la infraestructura al municipio y al metro de Medellín.</v>
          </cell>
        </row>
        <row r="36">
          <cell r="F36">
            <v>0</v>
          </cell>
          <cell r="G36">
            <v>0</v>
          </cell>
        </row>
        <row r="37">
          <cell r="F37">
            <v>0</v>
          </cell>
          <cell r="G37">
            <v>0</v>
          </cell>
        </row>
        <row r="38">
          <cell r="F38">
            <v>0</v>
          </cell>
          <cell r="G38">
            <v>0</v>
          </cell>
        </row>
        <row r="39">
          <cell r="F39">
            <v>0</v>
          </cell>
          <cell r="G39">
            <v>0</v>
          </cell>
        </row>
        <row r="40">
          <cell r="F40" t="str">
            <v>Estación San Pedro</v>
          </cell>
          <cell r="G40" t="str">
            <v>Tramites y adecuaciones a la estación según pacto de cumplimiento</v>
          </cell>
        </row>
        <row r="41">
          <cell r="F41">
            <v>0</v>
          </cell>
          <cell r="G41">
            <v>0</v>
          </cell>
        </row>
        <row r="42">
          <cell r="F42">
            <v>0</v>
          </cell>
          <cell r="G42">
            <v>0</v>
          </cell>
        </row>
        <row r="43">
          <cell r="F43">
            <v>0</v>
          </cell>
          <cell r="G43">
            <v>0</v>
          </cell>
        </row>
        <row r="44">
          <cell r="F44">
            <v>0</v>
          </cell>
          <cell r="G44">
            <v>0</v>
          </cell>
        </row>
        <row r="45">
          <cell r="F45">
            <v>0</v>
          </cell>
          <cell r="G45">
            <v>0</v>
          </cell>
        </row>
        <row r="46">
          <cell r="F46">
            <v>0</v>
          </cell>
          <cell r="G46">
            <v>0</v>
          </cell>
        </row>
        <row r="47">
          <cell r="F47" t="str">
            <v>Tramo 2A</v>
          </cell>
          <cell r="G47" t="str">
            <v>Cierre y liquidación de los contratos asociados</v>
          </cell>
        </row>
        <row r="48">
          <cell r="F48">
            <v>0</v>
          </cell>
          <cell r="G48">
            <v>0</v>
          </cell>
        </row>
        <row r="49">
          <cell r="F49">
            <v>0</v>
          </cell>
          <cell r="G49">
            <v>0</v>
          </cell>
        </row>
        <row r="50">
          <cell r="F50">
            <v>0</v>
          </cell>
          <cell r="G50">
            <v>0</v>
          </cell>
        </row>
        <row r="51">
          <cell r="F51">
            <v>0</v>
          </cell>
          <cell r="G51">
            <v>0</v>
          </cell>
        </row>
        <row r="52">
          <cell r="F52" t="str">
            <v>Tramo 2B</v>
          </cell>
          <cell r="G52" t="str">
            <v>Cierre y liquidación de los contratos asociados</v>
          </cell>
        </row>
        <row r="53">
          <cell r="F53">
            <v>0</v>
          </cell>
          <cell r="G53">
            <v>0</v>
          </cell>
        </row>
        <row r="54">
          <cell r="F54">
            <v>0</v>
          </cell>
          <cell r="G54">
            <v>0</v>
          </cell>
        </row>
        <row r="55">
          <cell r="F55">
            <v>0</v>
          </cell>
          <cell r="G55">
            <v>0</v>
          </cell>
        </row>
        <row r="56">
          <cell r="F56">
            <v>0</v>
          </cell>
          <cell r="G56">
            <v>0</v>
          </cell>
        </row>
        <row r="57">
          <cell r="F57" t="str">
            <v>CULMINACION TRAMO 2B</v>
          </cell>
          <cell r="G57" t="str">
            <v>Ejecución obras</v>
          </cell>
        </row>
        <row r="58">
          <cell r="F58">
            <v>0</v>
          </cell>
          <cell r="G58">
            <v>0</v>
          </cell>
        </row>
        <row r="59">
          <cell r="F59">
            <v>0</v>
          </cell>
          <cell r="G59">
            <v>0</v>
          </cell>
        </row>
        <row r="60">
          <cell r="F60">
            <v>0</v>
          </cell>
          <cell r="G60">
            <v>0</v>
          </cell>
        </row>
        <row r="61">
          <cell r="F61">
            <v>0</v>
          </cell>
          <cell r="G61">
            <v>0</v>
          </cell>
        </row>
        <row r="62">
          <cell r="F62">
            <v>0</v>
          </cell>
          <cell r="G62">
            <v>0</v>
          </cell>
        </row>
        <row r="63">
          <cell r="F63" t="str">
            <v>TRAMO 2C</v>
          </cell>
          <cell r="G63" t="str">
            <v>Ejecución obras</v>
          </cell>
        </row>
        <row r="64">
          <cell r="F64">
            <v>0</v>
          </cell>
          <cell r="G64">
            <v>0</v>
          </cell>
        </row>
        <row r="65">
          <cell r="F65">
            <v>0</v>
          </cell>
          <cell r="G65">
            <v>0</v>
          </cell>
        </row>
        <row r="66">
          <cell r="F66">
            <v>0</v>
          </cell>
          <cell r="G66">
            <v>0</v>
          </cell>
        </row>
        <row r="67">
          <cell r="F67">
            <v>0</v>
          </cell>
          <cell r="G67">
            <v>0</v>
          </cell>
        </row>
        <row r="68">
          <cell r="F68">
            <v>0</v>
          </cell>
          <cell r="G68">
            <v>0</v>
          </cell>
        </row>
        <row r="69">
          <cell r="F69">
            <v>0</v>
          </cell>
          <cell r="G69">
            <v>0</v>
          </cell>
        </row>
        <row r="70">
          <cell r="F70">
            <v>0</v>
          </cell>
          <cell r="G70">
            <v>0</v>
          </cell>
        </row>
        <row r="71">
          <cell r="F71" t="str">
            <v>Arqueología tramo 2C Envigado</v>
          </cell>
          <cell r="G71" t="str">
            <v>Obtención del registro del proyecto ante el ICANH</v>
          </cell>
        </row>
        <row r="72">
          <cell r="F72">
            <v>0</v>
          </cell>
          <cell r="G72">
            <v>0</v>
          </cell>
        </row>
        <row r="73">
          <cell r="F73">
            <v>0</v>
          </cell>
          <cell r="G73">
            <v>0</v>
          </cell>
        </row>
        <row r="74">
          <cell r="F74">
            <v>0</v>
          </cell>
          <cell r="G74">
            <v>0</v>
          </cell>
        </row>
        <row r="75">
          <cell r="F75" t="str">
            <v xml:space="preserve"> TRAMO 4A F1B - ITAGUI</v>
          </cell>
          <cell r="G75" t="str">
            <v xml:space="preserve"> Ejecución obras</v>
          </cell>
        </row>
        <row r="76">
          <cell r="F76">
            <v>0</v>
          </cell>
          <cell r="G76">
            <v>0</v>
          </cell>
        </row>
        <row r="77">
          <cell r="F77">
            <v>0</v>
          </cell>
          <cell r="G77">
            <v>0</v>
          </cell>
        </row>
        <row r="78">
          <cell r="F78">
            <v>0</v>
          </cell>
          <cell r="G78">
            <v>0</v>
          </cell>
        </row>
        <row r="79">
          <cell r="F79">
            <v>0</v>
          </cell>
          <cell r="G79">
            <v>0</v>
          </cell>
        </row>
        <row r="80">
          <cell r="F80">
            <v>0</v>
          </cell>
          <cell r="G80">
            <v>0</v>
          </cell>
        </row>
        <row r="81">
          <cell r="F81" t="str">
            <v>APARTADÓ</v>
          </cell>
          <cell r="G81" t="str">
            <v xml:space="preserve"> Ejecución obras</v>
          </cell>
        </row>
        <row r="82">
          <cell r="F82">
            <v>0</v>
          </cell>
          <cell r="G82">
            <v>0</v>
          </cell>
        </row>
        <row r="83">
          <cell r="F83">
            <v>0</v>
          </cell>
          <cell r="G83">
            <v>0</v>
          </cell>
        </row>
        <row r="84">
          <cell r="F84">
            <v>0</v>
          </cell>
          <cell r="G84">
            <v>0</v>
          </cell>
        </row>
        <row r="85">
          <cell r="F85">
            <v>0</v>
          </cell>
          <cell r="G85">
            <v>0</v>
          </cell>
        </row>
        <row r="86">
          <cell r="F86">
            <v>0</v>
          </cell>
          <cell r="G86">
            <v>0</v>
          </cell>
        </row>
        <row r="91">
          <cell r="F91" t="str">
            <v>Ejecución 2° trimestre (Abr-Jun)</v>
          </cell>
          <cell r="G91" t="e">
            <v>#VALUE!</v>
          </cell>
        </row>
        <row r="92">
          <cell r="F92" t="str">
            <v>Ejecución 3° trimestre (Jul-Sept)</v>
          </cell>
          <cell r="G92">
            <v>6.5225532179588262E-11</v>
          </cell>
        </row>
        <row r="93">
          <cell r="F93" t="str">
            <v>Ejecución 4° trimestre (oct-Dic)</v>
          </cell>
          <cell r="G93" t="e">
            <v>#VALUE!</v>
          </cell>
        </row>
        <row r="94">
          <cell r="F94" t="str">
            <v>Total</v>
          </cell>
          <cell r="G94">
            <v>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lan de Acción"/>
    </sheetNames>
    <sheetDataSet>
      <sheetData sheetId="0">
        <row r="121">
          <cell r="F121">
            <v>0</v>
          </cell>
          <cell r="G121">
            <v>0</v>
          </cell>
        </row>
        <row r="122">
          <cell r="F122" t="str">
            <v>Comités internos (Convivencia, Directivo, Contratación, Operativo, De emergencias, etc)</v>
          </cell>
          <cell r="G122" t="str">
            <v>Participación en los diferentes comites de la entidad.</v>
          </cell>
        </row>
        <row r="123">
          <cell r="F123">
            <v>0</v>
          </cell>
          <cell r="G123">
            <v>0</v>
          </cell>
        </row>
        <row r="124">
          <cell r="F124">
            <v>0</v>
          </cell>
          <cell r="G124">
            <v>0</v>
          </cell>
        </row>
        <row r="125">
          <cell r="F125">
            <v>0</v>
          </cell>
          <cell r="G125">
            <v>0</v>
          </cell>
        </row>
        <row r="126">
          <cell r="F126">
            <v>0</v>
          </cell>
          <cell r="G126">
            <v>0</v>
          </cell>
        </row>
        <row r="127">
          <cell r="F127">
            <v>0</v>
          </cell>
          <cell r="G127">
            <v>0</v>
          </cell>
        </row>
        <row r="128">
          <cell r="F128" t="str">
            <v>Atención PQRs</v>
          </cell>
          <cell r="G128" t="str">
            <v>Atender los requerimientos de PQR asignados a la Dirección y participación en las reuniones de seguimiento.</v>
          </cell>
        </row>
        <row r="129">
          <cell r="F129">
            <v>0</v>
          </cell>
          <cell r="G129">
            <v>0</v>
          </cell>
        </row>
        <row r="130">
          <cell r="F130">
            <v>0</v>
          </cell>
          <cell r="G130">
            <v>0</v>
          </cell>
        </row>
        <row r="131">
          <cell r="F131">
            <v>0</v>
          </cell>
          <cell r="G131">
            <v>0</v>
          </cell>
        </row>
        <row r="132">
          <cell r="F132">
            <v>0</v>
          </cell>
          <cell r="G132">
            <v>0</v>
          </cell>
        </row>
        <row r="133">
          <cell r="F133">
            <v>0</v>
          </cell>
          <cell r="G133">
            <v>0</v>
          </cell>
        </row>
        <row r="134">
          <cell r="F134">
            <v>0</v>
          </cell>
          <cell r="G134">
            <v>0</v>
          </cell>
        </row>
        <row r="135">
          <cell r="F135" t="str">
            <v>Ejecución 2° trimestre (Abr-Jun)</v>
          </cell>
          <cell r="G135" t="e">
            <v>#VALUE!</v>
          </cell>
        </row>
        <row r="136">
          <cell r="F136" t="str">
            <v>Ejecución 3° trimestre (Jul-Sept)</v>
          </cell>
          <cell r="G136" t="e">
            <v>#DIV/0!</v>
          </cell>
        </row>
        <row r="137">
          <cell r="F137" t="str">
            <v>Ejecución 4° trimestre (oct-Dic)</v>
          </cell>
          <cell r="G137" t="e">
            <v>#VALUE!</v>
          </cell>
        </row>
        <row r="138">
          <cell r="F138" t="str">
            <v>Total</v>
          </cell>
          <cell r="G138">
            <v>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lan de Acción"/>
    </sheetNames>
    <sheetDataSet>
      <sheetData sheetId="0">
        <row r="32">
          <cell r="F32">
            <v>0</v>
          </cell>
          <cell r="G32">
            <v>0</v>
          </cell>
        </row>
        <row r="33">
          <cell r="F33">
            <v>0</v>
          </cell>
          <cell r="G33">
            <v>0</v>
          </cell>
        </row>
        <row r="34">
          <cell r="F34">
            <v>0</v>
          </cell>
          <cell r="G34">
            <v>0</v>
          </cell>
        </row>
        <row r="35">
          <cell r="F35">
            <v>0</v>
          </cell>
          <cell r="G35">
            <v>0</v>
          </cell>
        </row>
        <row r="36">
          <cell r="F36">
            <v>0</v>
          </cell>
          <cell r="G36">
            <v>0</v>
          </cell>
        </row>
        <row r="37">
          <cell r="F37">
            <v>0</v>
          </cell>
          <cell r="G37">
            <v>0</v>
          </cell>
        </row>
        <row r="38">
          <cell r="F38" t="str">
            <v>Ejecución 2° trimestre (Abr-Jun)</v>
          </cell>
          <cell r="G38" t="e">
            <v>#DIV/0!</v>
          </cell>
        </row>
        <row r="39">
          <cell r="F39" t="str">
            <v>Ejecución 3° trimestre (Jul-Sept)</v>
          </cell>
          <cell r="G39" t="e">
            <v>#DIV/0!</v>
          </cell>
        </row>
        <row r="40">
          <cell r="F40" t="str">
            <v>Ejecución 4° trimestre (oct-Dic)</v>
          </cell>
          <cell r="G40" t="e">
            <v>#VALUE!</v>
          </cell>
        </row>
        <row r="41">
          <cell r="F41" t="str">
            <v>Total</v>
          </cell>
          <cell r="G41">
            <v>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lan de Acción"/>
    </sheetNames>
    <sheetDataSet>
      <sheetData sheetId="0">
        <row r="31">
          <cell r="F31">
            <v>0</v>
          </cell>
          <cell r="G31">
            <v>0</v>
          </cell>
        </row>
        <row r="32">
          <cell r="F32" t="str">
            <v xml:space="preserve">Fortalecer Gobierno Corporativo </v>
          </cell>
          <cell r="G32" t="str">
            <v>Fortalecer el Gobierno Corporativo de la Entidad al 31 de diciembre</v>
          </cell>
        </row>
        <row r="33">
          <cell r="F33">
            <v>0</v>
          </cell>
          <cell r="G33">
            <v>0</v>
          </cell>
        </row>
        <row r="34">
          <cell r="F34">
            <v>0</v>
          </cell>
          <cell r="G34">
            <v>0</v>
          </cell>
        </row>
        <row r="35">
          <cell r="F35">
            <v>0</v>
          </cell>
          <cell r="G35">
            <v>0</v>
          </cell>
        </row>
        <row r="36">
          <cell r="F36">
            <v>0</v>
          </cell>
          <cell r="G36">
            <v>0</v>
          </cell>
        </row>
        <row r="37">
          <cell r="F37" t="str">
            <v>Direccionamiento Jurídico</v>
          </cell>
          <cell r="G37" t="str">
            <v>Orientar buenas practicas jurídicas y contractuales</v>
          </cell>
        </row>
        <row r="38">
          <cell r="F38">
            <v>0</v>
          </cell>
          <cell r="G38">
            <v>0</v>
          </cell>
        </row>
        <row r="39">
          <cell r="F39">
            <v>0</v>
          </cell>
          <cell r="G39">
            <v>0</v>
          </cell>
        </row>
        <row r="40">
          <cell r="F40">
            <v>0</v>
          </cell>
          <cell r="G40">
            <v>0</v>
          </cell>
        </row>
        <row r="41">
          <cell r="F41">
            <v>0</v>
          </cell>
          <cell r="G41">
            <v>0</v>
          </cell>
        </row>
        <row r="42">
          <cell r="F42">
            <v>0</v>
          </cell>
          <cell r="G42">
            <v>0</v>
          </cell>
        </row>
        <row r="43">
          <cell r="F43">
            <v>0</v>
          </cell>
          <cell r="G43">
            <v>0</v>
          </cell>
        </row>
        <row r="44">
          <cell r="F44" t="str">
            <v>Ejecución 2° trimestre (Abr-Jun)</v>
          </cell>
          <cell r="G44" t="e">
            <v>#VALUE!</v>
          </cell>
        </row>
        <row r="45">
          <cell r="F45" t="str">
            <v>Ejecución 3° trimestre (Jul-Sept)</v>
          </cell>
          <cell r="G45" t="e">
            <v>#DIV/0!</v>
          </cell>
        </row>
        <row r="46">
          <cell r="F46" t="str">
            <v>Ejecución 4° trimestre (oct-Dic)</v>
          </cell>
          <cell r="G46" t="e">
            <v>#VALUE!</v>
          </cell>
        </row>
        <row r="47">
          <cell r="F47" t="str">
            <v>Total</v>
          </cell>
          <cell r="G47">
            <v>1</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lan de Acción"/>
    </sheetNames>
    <sheetDataSet>
      <sheetData sheetId="0">
        <row r="30">
          <cell r="F30">
            <v>0</v>
          </cell>
          <cell r="G30">
            <v>0</v>
          </cell>
        </row>
        <row r="31">
          <cell r="F31" t="str">
            <v>Posicionamiento de la marca Metroplús en los medios de comunicación</v>
          </cell>
          <cell r="G31" t="str">
            <v>Divulgar los proyectos estratégicos de la entidad través de los distintos medios de comunicación, logrando reconocimiento y posicionamiento de marca.</v>
          </cell>
        </row>
        <row r="32">
          <cell r="F32">
            <v>0</v>
          </cell>
          <cell r="G32">
            <v>0</v>
          </cell>
        </row>
        <row r="33">
          <cell r="F33">
            <v>0</v>
          </cell>
          <cell r="G33">
            <v>0</v>
          </cell>
        </row>
        <row r="34">
          <cell r="F34">
            <v>0</v>
          </cell>
          <cell r="G34">
            <v>0</v>
          </cell>
        </row>
        <row r="35">
          <cell r="F35">
            <v>0</v>
          </cell>
          <cell r="G35">
            <v>0</v>
          </cell>
        </row>
        <row r="36">
          <cell r="F36">
            <v>0</v>
          </cell>
          <cell r="G36">
            <v>0</v>
          </cell>
        </row>
        <row r="37">
          <cell r="F37" t="str">
            <v>Visibilización de Metroplús en grupos de interés.                                                                   Desarrollo de actividades en articulación con entidades de gobierno.</v>
          </cell>
          <cell r="G37" t="str">
            <v xml:space="preserve">Divulgación de los proyectos en  grupos de interés estratégicos.  Generar alianzas estratégicas con Alcaldías y entidades externas para el desarrollo y buen   manejo de la información.           </v>
          </cell>
        </row>
        <row r="38">
          <cell r="F38">
            <v>0</v>
          </cell>
          <cell r="G38">
            <v>0</v>
          </cell>
        </row>
        <row r="39">
          <cell r="F39">
            <v>0</v>
          </cell>
          <cell r="G39">
            <v>0</v>
          </cell>
        </row>
        <row r="40">
          <cell r="F40">
            <v>0</v>
          </cell>
          <cell r="G40">
            <v>0</v>
          </cell>
        </row>
        <row r="41">
          <cell r="F41">
            <v>0</v>
          </cell>
          <cell r="G41">
            <v>0</v>
          </cell>
        </row>
        <row r="42">
          <cell r="F42" t="str">
            <v>Divulgación de los proyectos estratégicos de la entidad</v>
          </cell>
          <cell r="G42" t="str">
            <v>Acompañamiento y difusión comunicacional de los proyectos de la entidad (Componente de divulgación)</v>
          </cell>
        </row>
        <row r="43">
          <cell r="F43">
            <v>0</v>
          </cell>
          <cell r="G43">
            <v>0</v>
          </cell>
        </row>
        <row r="44">
          <cell r="F44">
            <v>0</v>
          </cell>
          <cell r="G44">
            <v>0</v>
          </cell>
        </row>
        <row r="45">
          <cell r="F45">
            <v>0</v>
          </cell>
          <cell r="G45">
            <v>0</v>
          </cell>
        </row>
        <row r="46">
          <cell r="F46">
            <v>0</v>
          </cell>
          <cell r="G46">
            <v>0</v>
          </cell>
        </row>
        <row r="47">
          <cell r="F47">
            <v>0</v>
          </cell>
          <cell r="G47">
            <v>0</v>
          </cell>
        </row>
        <row r="48">
          <cell r="F48" t="str">
            <v xml:space="preserve">Posicionamiento  de la cultura organizacional de Metroplús.                                                                                              </v>
          </cell>
          <cell r="G48" t="str">
            <v>Apoyo a las direcciones de la entidad con la divulgación de información institucional en el público interno (temas administrativos, bienestar, control interno, Talento humano, direccionamiento estratégico)</v>
          </cell>
        </row>
        <row r="49">
          <cell r="F49">
            <v>0</v>
          </cell>
          <cell r="G49">
            <v>0</v>
          </cell>
        </row>
        <row r="50">
          <cell r="F50">
            <v>0</v>
          </cell>
          <cell r="G50">
            <v>0</v>
          </cell>
        </row>
        <row r="51">
          <cell r="F51">
            <v>0</v>
          </cell>
          <cell r="G51">
            <v>0</v>
          </cell>
        </row>
        <row r="52">
          <cell r="F52">
            <v>0</v>
          </cell>
          <cell r="G52">
            <v>0</v>
          </cell>
        </row>
        <row r="53">
          <cell r="F53" t="str">
            <v>Desarrollo de contenidos de los proyectos de la entidad para los grupos de interés y formatos de la Función Pública</v>
          </cell>
          <cell r="G53" t="str">
            <v>Desarrollo de  información institucional para  diferentes grupos de interés.</v>
          </cell>
        </row>
        <row r="54">
          <cell r="F54">
            <v>0</v>
          </cell>
          <cell r="G54">
            <v>0</v>
          </cell>
        </row>
        <row r="55">
          <cell r="F55">
            <v>0</v>
          </cell>
          <cell r="G55">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lan de Acción"/>
    </sheetNames>
    <sheetDataSet>
      <sheetData sheetId="0">
        <row r="31">
          <cell r="F31">
            <v>0</v>
          </cell>
          <cell r="G31">
            <v>0</v>
          </cell>
        </row>
        <row r="32">
          <cell r="F32" t="str">
            <v>Estructurar  la financiación de los gastos de funcionamiento de la entidad</v>
          </cell>
          <cell r="G32" t="str">
            <v>Gestionar la consecución de los recursos necesarios para desarrollar las necesidades de inversión y funcionamiento - Generación de Nuevas fuentes de financiación</v>
          </cell>
        </row>
        <row r="33">
          <cell r="F33">
            <v>0</v>
          </cell>
          <cell r="G33">
            <v>0</v>
          </cell>
        </row>
        <row r="34">
          <cell r="F34">
            <v>0</v>
          </cell>
          <cell r="G34">
            <v>0</v>
          </cell>
        </row>
        <row r="35">
          <cell r="F35">
            <v>0</v>
          </cell>
          <cell r="G35">
            <v>0</v>
          </cell>
        </row>
        <row r="36">
          <cell r="F36">
            <v>0</v>
          </cell>
          <cell r="G36">
            <v>0</v>
          </cell>
        </row>
        <row r="37">
          <cell r="F37">
            <v>0</v>
          </cell>
          <cell r="G37">
            <v>0</v>
          </cell>
        </row>
        <row r="38">
          <cell r="F38" t="str">
            <v>Formalizar Plan de Optimización y Eficiencias</v>
          </cell>
          <cell r="G38" t="str">
            <v>Plan de Optimización Y eficiencias</v>
          </cell>
        </row>
        <row r="39">
          <cell r="F39">
            <v>0</v>
          </cell>
          <cell r="G39">
            <v>0</v>
          </cell>
        </row>
        <row r="40">
          <cell r="F40">
            <v>0</v>
          </cell>
          <cell r="G40">
            <v>0</v>
          </cell>
        </row>
        <row r="41">
          <cell r="F41">
            <v>0</v>
          </cell>
          <cell r="G41">
            <v>0</v>
          </cell>
        </row>
        <row r="42">
          <cell r="F42">
            <v>0</v>
          </cell>
          <cell r="G42">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lan de Acción"/>
    </sheetNames>
    <sheetDataSet>
      <sheetData sheetId="0">
        <row r="33">
          <cell r="F33">
            <v>0</v>
          </cell>
          <cell r="G33">
            <v>0</v>
          </cell>
        </row>
        <row r="34">
          <cell r="F34" t="str">
            <v>Formulación del Plan Estrategico de Gestión del Talento Humano, Bienestar Laboral y Habitos de vida saludable</v>
          </cell>
          <cell r="G34" t="str">
            <v>Diseñar y ejecutar el Plan Estratégico de Gestión Humana</v>
          </cell>
        </row>
        <row r="35">
          <cell r="F35">
            <v>0</v>
          </cell>
          <cell r="G35">
            <v>0</v>
          </cell>
        </row>
        <row r="36">
          <cell r="F36">
            <v>0</v>
          </cell>
          <cell r="G36">
            <v>0</v>
          </cell>
        </row>
        <row r="37">
          <cell r="F37">
            <v>0</v>
          </cell>
          <cell r="G37">
            <v>0</v>
          </cell>
        </row>
        <row r="38">
          <cell r="F38" t="str">
            <v>Aprobación  del Plan Estrategico de las  Tecnologías de la información PETI                                                                                  Diseño de una herramienta ERP (software empresarial, a la medida de Metroplús S.A                                                   Diseño del Sistema de Gestión para la Seguridad de la Información de la Entidad                                                                                                                
 Proyecto de REnovación Tecnologica</v>
          </cell>
          <cell r="G38" t="str">
            <v xml:space="preserve">Ejecutar Plan Estrategico de las  Tecnologías de la información PETI   </v>
          </cell>
        </row>
        <row r="39">
          <cell r="F39">
            <v>0</v>
          </cell>
          <cell r="G39">
            <v>0</v>
          </cell>
        </row>
        <row r="40">
          <cell r="F40">
            <v>0</v>
          </cell>
          <cell r="G40">
            <v>0</v>
          </cell>
        </row>
        <row r="41">
          <cell r="F41">
            <v>0</v>
          </cell>
          <cell r="G41">
            <v>0</v>
          </cell>
        </row>
        <row r="42">
          <cell r="F42">
            <v>0</v>
          </cell>
          <cell r="G42">
            <v>0</v>
          </cell>
        </row>
        <row r="43">
          <cell r="F43">
            <v>0</v>
          </cell>
          <cell r="G43">
            <v>0</v>
          </cell>
        </row>
        <row r="44">
          <cell r="F44">
            <v>0</v>
          </cell>
          <cell r="G44">
            <v>0</v>
          </cell>
        </row>
        <row r="45">
          <cell r="F45" t="str">
            <v xml:space="preserve">  Impementación Proyecto Modernización de la Gestión Documental 
 Regular los procesos de Gestión
Documental mediante instrucciones
 personalizadas o por dependecias</v>
          </cell>
          <cell r="G45" t="str">
            <v>Formulación de las TVD, SIC, actualización de las TRD e intervención con los procesos archivísticos y digitalización de la documentación del archivo central
 Implementar y/o aplicar los procesos de gestión documental y la aplicación de las tablas de retención documental en todas las dependencias</v>
          </cell>
        </row>
        <row r="46">
          <cell r="F46">
            <v>0</v>
          </cell>
          <cell r="G46">
            <v>0</v>
          </cell>
        </row>
        <row r="47">
          <cell r="F47">
            <v>0</v>
          </cell>
          <cell r="G47">
            <v>0</v>
          </cell>
        </row>
        <row r="48">
          <cell r="F48">
            <v>0</v>
          </cell>
          <cell r="G48">
            <v>0</v>
          </cell>
        </row>
        <row r="49">
          <cell r="F49">
            <v>0</v>
          </cell>
          <cell r="G49">
            <v>0</v>
          </cell>
        </row>
        <row r="50">
          <cell r="F50">
            <v>0</v>
          </cell>
          <cell r="G50">
            <v>0</v>
          </cell>
        </row>
        <row r="51">
          <cell r="F51">
            <v>0</v>
          </cell>
          <cell r="G51">
            <v>0</v>
          </cell>
        </row>
        <row r="52">
          <cell r="F52">
            <v>0</v>
          </cell>
          <cell r="G52">
            <v>0</v>
          </cell>
        </row>
        <row r="53">
          <cell r="F53">
            <v>0</v>
          </cell>
          <cell r="G53">
            <v>0</v>
          </cell>
        </row>
        <row r="54">
          <cell r="F54">
            <v>0</v>
          </cell>
          <cell r="G54">
            <v>0</v>
          </cell>
        </row>
        <row r="55">
          <cell r="F55">
            <v>0</v>
          </cell>
          <cell r="G55">
            <v>0</v>
          </cell>
        </row>
        <row r="56">
          <cell r="F56">
            <v>0</v>
          </cell>
          <cell r="G56">
            <v>0</v>
          </cell>
        </row>
        <row r="57">
          <cell r="F57">
            <v>0</v>
          </cell>
          <cell r="G57">
            <v>0</v>
          </cell>
        </row>
        <row r="58">
          <cell r="F58">
            <v>0</v>
          </cell>
          <cell r="G58">
            <v>0</v>
          </cell>
        </row>
        <row r="59">
          <cell r="F59">
            <v>0</v>
          </cell>
          <cell r="G59">
            <v>0</v>
          </cell>
        </row>
        <row r="60">
          <cell r="F60">
            <v>0</v>
          </cell>
          <cell r="G60">
            <v>0</v>
          </cell>
        </row>
        <row r="61">
          <cell r="F61" t="str">
            <v>Desarrollar Plan de Bienestar y SGGT</v>
          </cell>
          <cell r="G61" t="str">
            <v>"Planeación, ejecución , actualización y seguimiento del Plan de Bienestar y SGSST "</v>
          </cell>
        </row>
        <row r="62">
          <cell r="F62">
            <v>0</v>
          </cell>
          <cell r="G62">
            <v>0</v>
          </cell>
        </row>
        <row r="63">
          <cell r="F63">
            <v>0</v>
          </cell>
          <cell r="G63">
            <v>0</v>
          </cell>
        </row>
        <row r="64">
          <cell r="F64">
            <v>0</v>
          </cell>
          <cell r="G64">
            <v>0</v>
          </cell>
        </row>
        <row r="65">
          <cell r="F65">
            <v>0</v>
          </cell>
          <cell r="G65">
            <v>0</v>
          </cell>
        </row>
        <row r="66">
          <cell r="F66">
            <v>0</v>
          </cell>
          <cell r="G66">
            <v>0</v>
          </cell>
        </row>
        <row r="67">
          <cell r="F67">
            <v>0</v>
          </cell>
          <cell r="G67">
            <v>0</v>
          </cell>
        </row>
        <row r="68">
          <cell r="F68" t="str">
            <v>Ejecución 2° trimestre (Abr-Jun)</v>
          </cell>
          <cell r="G68" t="e">
            <v>#VALUE!</v>
          </cell>
        </row>
        <row r="69">
          <cell r="F69" t="str">
            <v>Ejecución 3° trimestre (Jul-Sept)</v>
          </cell>
          <cell r="G69" t="e">
            <v>#DIV/0!</v>
          </cell>
        </row>
        <row r="70">
          <cell r="F70" t="str">
            <v>Ejecución 4° trimestre (oct-Dic)</v>
          </cell>
          <cell r="G70" t="e">
            <v>#VALUE!</v>
          </cell>
        </row>
        <row r="71">
          <cell r="F71" t="str">
            <v>Total</v>
          </cell>
          <cell r="G71">
            <v>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R80"/>
  <sheetViews>
    <sheetView topLeftCell="A8" zoomScale="87" zoomScaleNormal="87" workbookViewId="0">
      <pane ySplit="6" topLeftCell="A14" activePane="bottomLeft" state="frozen"/>
      <selection activeCell="E8" sqref="E8"/>
      <selection pane="bottomLeft" activeCell="G14" sqref="G14:G18"/>
    </sheetView>
  </sheetViews>
  <sheetFormatPr baseColWidth="10" defaultRowHeight="15" x14ac:dyDescent="0.25"/>
  <cols>
    <col min="1" max="1" width="21.140625" customWidth="1"/>
    <col min="2" max="2" width="22.140625" customWidth="1"/>
    <col min="4" max="4" width="14.5703125" customWidth="1"/>
    <col min="5" max="5" width="16.140625" customWidth="1"/>
    <col min="6" max="6" width="43.140625" customWidth="1"/>
    <col min="7" max="7" width="29.5703125" customWidth="1"/>
    <col min="8" max="8" width="34.140625" customWidth="1"/>
    <col min="9" max="9" width="8.28515625" customWidth="1"/>
    <col min="10" max="10" width="27.140625" customWidth="1"/>
    <col min="11" max="13" width="24.5703125" customWidth="1"/>
    <col min="14" max="16" width="19.5703125" customWidth="1"/>
    <col min="17" max="17" width="9.85546875" customWidth="1"/>
    <col min="18" max="18" width="12" customWidth="1"/>
    <col min="19" max="34" width="7" hidden="1" customWidth="1"/>
    <col min="35" max="35" width="9.5703125" customWidth="1"/>
    <col min="36" max="36" width="66.28515625" customWidth="1"/>
    <col min="37" max="37" width="13" customWidth="1"/>
    <col min="38" max="38" width="60.42578125" customWidth="1"/>
    <col min="39" max="39" width="13.42578125" customWidth="1"/>
    <col min="40" max="40" width="56.140625" customWidth="1"/>
    <col min="41" max="41" width="13.85546875" customWidth="1"/>
    <col min="42" max="42" width="58.7109375" customWidth="1"/>
    <col min="43" max="43" width="15.7109375" customWidth="1"/>
    <col min="261" max="261" width="16.140625" customWidth="1"/>
    <col min="262" max="262" width="43.140625" customWidth="1"/>
    <col min="263" max="263" width="29.5703125" customWidth="1"/>
    <col min="264" max="264" width="34.140625" customWidth="1"/>
    <col min="265" max="265" width="7.5703125" customWidth="1"/>
    <col min="266" max="266" width="26.42578125" customWidth="1"/>
    <col min="267" max="267" width="17.140625" customWidth="1"/>
    <col min="268" max="268" width="19.140625" customWidth="1"/>
    <col min="269" max="269" width="18.42578125" customWidth="1"/>
    <col min="270" max="270" width="17.5703125" customWidth="1"/>
    <col min="271" max="271" width="18.85546875" customWidth="1"/>
    <col min="272" max="272" width="18.7109375" customWidth="1"/>
    <col min="273" max="274" width="15.85546875" customWidth="1"/>
    <col min="275" max="275" width="11.85546875" customWidth="1"/>
    <col min="276" max="276" width="8" customWidth="1"/>
    <col min="277" max="277" width="9.140625" customWidth="1"/>
    <col min="278" max="278" width="11.7109375" customWidth="1"/>
    <col min="279" max="279" width="10" customWidth="1"/>
    <col min="280" max="280" width="9.140625" customWidth="1"/>
    <col min="281" max="282" width="9.28515625" customWidth="1"/>
    <col min="283" max="283" width="9" customWidth="1"/>
    <col min="284" max="284" width="8.5703125" customWidth="1"/>
    <col min="285" max="285" width="9.140625" customWidth="1"/>
    <col min="286" max="286" width="8.140625" customWidth="1"/>
    <col min="287" max="290" width="15.42578125" customWidth="1"/>
    <col min="291" max="291" width="11.7109375" customWidth="1"/>
    <col min="292" max="292" width="66.28515625" customWidth="1"/>
    <col min="293" max="293" width="9.5703125" customWidth="1"/>
    <col min="294" max="294" width="60.42578125" customWidth="1"/>
    <col min="295" max="295" width="13.42578125" customWidth="1"/>
    <col min="296" max="296" width="56.140625" customWidth="1"/>
    <col min="297" max="297" width="9.5703125" customWidth="1"/>
    <col min="298" max="298" width="58.7109375" customWidth="1"/>
    <col min="299" max="299" width="9.5703125" customWidth="1"/>
    <col min="517" max="517" width="16.140625" customWidth="1"/>
    <col min="518" max="518" width="43.140625" customWidth="1"/>
    <col min="519" max="519" width="29.5703125" customWidth="1"/>
    <col min="520" max="520" width="34.140625" customWidth="1"/>
    <col min="521" max="521" width="7.5703125" customWidth="1"/>
    <col min="522" max="522" width="26.42578125" customWidth="1"/>
    <col min="523" max="523" width="17.140625" customWidth="1"/>
    <col min="524" max="524" width="19.140625" customWidth="1"/>
    <col min="525" max="525" width="18.42578125" customWidth="1"/>
    <col min="526" max="526" width="17.5703125" customWidth="1"/>
    <col min="527" max="527" width="18.85546875" customWidth="1"/>
    <col min="528" max="528" width="18.7109375" customWidth="1"/>
    <col min="529" max="530" width="15.85546875" customWidth="1"/>
    <col min="531" max="531" width="11.85546875" customWidth="1"/>
    <col min="532" max="532" width="8" customWidth="1"/>
    <col min="533" max="533" width="9.140625" customWidth="1"/>
    <col min="534" max="534" width="11.7109375" customWidth="1"/>
    <col min="535" max="535" width="10" customWidth="1"/>
    <col min="536" max="536" width="9.140625" customWidth="1"/>
    <col min="537" max="538" width="9.28515625" customWidth="1"/>
    <col min="539" max="539" width="9" customWidth="1"/>
    <col min="540" max="540" width="8.5703125" customWidth="1"/>
    <col min="541" max="541" width="9.140625" customWidth="1"/>
    <col min="542" max="542" width="8.140625" customWidth="1"/>
    <col min="543" max="546" width="15.42578125" customWidth="1"/>
    <col min="547" max="547" width="11.7109375" customWidth="1"/>
    <col min="548" max="548" width="66.28515625" customWidth="1"/>
    <col min="549" max="549" width="9.5703125" customWidth="1"/>
    <col min="550" max="550" width="60.42578125" customWidth="1"/>
    <col min="551" max="551" width="13.42578125" customWidth="1"/>
    <col min="552" max="552" width="56.140625" customWidth="1"/>
    <col min="553" max="553" width="9.5703125" customWidth="1"/>
    <col min="554" max="554" width="58.7109375" customWidth="1"/>
    <col min="555" max="555" width="9.5703125" customWidth="1"/>
    <col min="773" max="773" width="16.140625" customWidth="1"/>
    <col min="774" max="774" width="43.140625" customWidth="1"/>
    <col min="775" max="775" width="29.5703125" customWidth="1"/>
    <col min="776" max="776" width="34.140625" customWidth="1"/>
    <col min="777" max="777" width="7.5703125" customWidth="1"/>
    <col min="778" max="778" width="26.42578125" customWidth="1"/>
    <col min="779" max="779" width="17.140625" customWidth="1"/>
    <col min="780" max="780" width="19.140625" customWidth="1"/>
    <col min="781" max="781" width="18.42578125" customWidth="1"/>
    <col min="782" max="782" width="17.5703125" customWidth="1"/>
    <col min="783" max="783" width="18.85546875" customWidth="1"/>
    <col min="784" max="784" width="18.7109375" customWidth="1"/>
    <col min="785" max="786" width="15.85546875" customWidth="1"/>
    <col min="787" max="787" width="11.85546875" customWidth="1"/>
    <col min="788" max="788" width="8" customWidth="1"/>
    <col min="789" max="789" width="9.140625" customWidth="1"/>
    <col min="790" max="790" width="11.7109375" customWidth="1"/>
    <col min="791" max="791" width="10" customWidth="1"/>
    <col min="792" max="792" width="9.140625" customWidth="1"/>
    <col min="793" max="794" width="9.28515625" customWidth="1"/>
    <col min="795" max="795" width="9" customWidth="1"/>
    <col min="796" max="796" width="8.5703125" customWidth="1"/>
    <col min="797" max="797" width="9.140625" customWidth="1"/>
    <col min="798" max="798" width="8.140625" customWidth="1"/>
    <col min="799" max="802" width="15.42578125" customWidth="1"/>
    <col min="803" max="803" width="11.7109375" customWidth="1"/>
    <col min="804" max="804" width="66.28515625" customWidth="1"/>
    <col min="805" max="805" width="9.5703125" customWidth="1"/>
    <col min="806" max="806" width="60.42578125" customWidth="1"/>
    <col min="807" max="807" width="13.42578125" customWidth="1"/>
    <col min="808" max="808" width="56.140625" customWidth="1"/>
    <col min="809" max="809" width="9.5703125" customWidth="1"/>
    <col min="810" max="810" width="58.7109375" customWidth="1"/>
    <col min="811" max="811" width="9.5703125" customWidth="1"/>
    <col min="1029" max="1029" width="16.140625" customWidth="1"/>
    <col min="1030" max="1030" width="43.140625" customWidth="1"/>
    <col min="1031" max="1031" width="29.5703125" customWidth="1"/>
    <col min="1032" max="1032" width="34.140625" customWidth="1"/>
    <col min="1033" max="1033" width="7.5703125" customWidth="1"/>
    <col min="1034" max="1034" width="26.42578125" customWidth="1"/>
    <col min="1035" max="1035" width="17.140625" customWidth="1"/>
    <col min="1036" max="1036" width="19.140625" customWidth="1"/>
    <col min="1037" max="1037" width="18.42578125" customWidth="1"/>
    <col min="1038" max="1038" width="17.5703125" customWidth="1"/>
    <col min="1039" max="1039" width="18.85546875" customWidth="1"/>
    <col min="1040" max="1040" width="18.7109375" customWidth="1"/>
    <col min="1041" max="1042" width="15.85546875" customWidth="1"/>
    <col min="1043" max="1043" width="11.85546875" customWidth="1"/>
    <col min="1044" max="1044" width="8" customWidth="1"/>
    <col min="1045" max="1045" width="9.140625" customWidth="1"/>
    <col min="1046" max="1046" width="11.7109375" customWidth="1"/>
    <col min="1047" max="1047" width="10" customWidth="1"/>
    <col min="1048" max="1048" width="9.140625" customWidth="1"/>
    <col min="1049" max="1050" width="9.28515625" customWidth="1"/>
    <col min="1051" max="1051" width="9" customWidth="1"/>
    <col min="1052" max="1052" width="8.5703125" customWidth="1"/>
    <col min="1053" max="1053" width="9.140625" customWidth="1"/>
    <col min="1054" max="1054" width="8.140625" customWidth="1"/>
    <col min="1055" max="1058" width="15.42578125" customWidth="1"/>
    <col min="1059" max="1059" width="11.7109375" customWidth="1"/>
    <col min="1060" max="1060" width="66.28515625" customWidth="1"/>
    <col min="1061" max="1061" width="9.5703125" customWidth="1"/>
    <col min="1062" max="1062" width="60.42578125" customWidth="1"/>
    <col min="1063" max="1063" width="13.42578125" customWidth="1"/>
    <col min="1064" max="1064" width="56.140625" customWidth="1"/>
    <col min="1065" max="1065" width="9.5703125" customWidth="1"/>
    <col min="1066" max="1066" width="58.7109375" customWidth="1"/>
    <col min="1067" max="1067" width="9.5703125" customWidth="1"/>
    <col min="1285" max="1285" width="16.140625" customWidth="1"/>
    <col min="1286" max="1286" width="43.140625" customWidth="1"/>
    <col min="1287" max="1287" width="29.5703125" customWidth="1"/>
    <col min="1288" max="1288" width="34.140625" customWidth="1"/>
    <col min="1289" max="1289" width="7.5703125" customWidth="1"/>
    <col min="1290" max="1290" width="26.42578125" customWidth="1"/>
    <col min="1291" max="1291" width="17.140625" customWidth="1"/>
    <col min="1292" max="1292" width="19.140625" customWidth="1"/>
    <col min="1293" max="1293" width="18.42578125" customWidth="1"/>
    <col min="1294" max="1294" width="17.5703125" customWidth="1"/>
    <col min="1295" max="1295" width="18.85546875" customWidth="1"/>
    <col min="1296" max="1296" width="18.7109375" customWidth="1"/>
    <col min="1297" max="1298" width="15.85546875" customWidth="1"/>
    <col min="1299" max="1299" width="11.85546875" customWidth="1"/>
    <col min="1300" max="1300" width="8" customWidth="1"/>
    <col min="1301" max="1301" width="9.140625" customWidth="1"/>
    <col min="1302" max="1302" width="11.7109375" customWidth="1"/>
    <col min="1303" max="1303" width="10" customWidth="1"/>
    <col min="1304" max="1304" width="9.140625" customWidth="1"/>
    <col min="1305" max="1306" width="9.28515625" customWidth="1"/>
    <col min="1307" max="1307" width="9" customWidth="1"/>
    <col min="1308" max="1308" width="8.5703125" customWidth="1"/>
    <col min="1309" max="1309" width="9.140625" customWidth="1"/>
    <col min="1310" max="1310" width="8.140625" customWidth="1"/>
    <col min="1311" max="1314" width="15.42578125" customWidth="1"/>
    <col min="1315" max="1315" width="11.7109375" customWidth="1"/>
    <col min="1316" max="1316" width="66.28515625" customWidth="1"/>
    <col min="1317" max="1317" width="9.5703125" customWidth="1"/>
    <col min="1318" max="1318" width="60.42578125" customWidth="1"/>
    <col min="1319" max="1319" width="13.42578125" customWidth="1"/>
    <col min="1320" max="1320" width="56.140625" customWidth="1"/>
    <col min="1321" max="1321" width="9.5703125" customWidth="1"/>
    <col min="1322" max="1322" width="58.7109375" customWidth="1"/>
    <col min="1323" max="1323" width="9.5703125" customWidth="1"/>
    <col min="1541" max="1541" width="16.140625" customWidth="1"/>
    <col min="1542" max="1542" width="43.140625" customWidth="1"/>
    <col min="1543" max="1543" width="29.5703125" customWidth="1"/>
    <col min="1544" max="1544" width="34.140625" customWidth="1"/>
    <col min="1545" max="1545" width="7.5703125" customWidth="1"/>
    <col min="1546" max="1546" width="26.42578125" customWidth="1"/>
    <col min="1547" max="1547" width="17.140625" customWidth="1"/>
    <col min="1548" max="1548" width="19.140625" customWidth="1"/>
    <col min="1549" max="1549" width="18.42578125" customWidth="1"/>
    <col min="1550" max="1550" width="17.5703125" customWidth="1"/>
    <col min="1551" max="1551" width="18.85546875" customWidth="1"/>
    <col min="1552" max="1552" width="18.7109375" customWidth="1"/>
    <col min="1553" max="1554" width="15.85546875" customWidth="1"/>
    <col min="1555" max="1555" width="11.85546875" customWidth="1"/>
    <col min="1556" max="1556" width="8" customWidth="1"/>
    <col min="1557" max="1557" width="9.140625" customWidth="1"/>
    <col min="1558" max="1558" width="11.7109375" customWidth="1"/>
    <col min="1559" max="1559" width="10" customWidth="1"/>
    <col min="1560" max="1560" width="9.140625" customWidth="1"/>
    <col min="1561" max="1562" width="9.28515625" customWidth="1"/>
    <col min="1563" max="1563" width="9" customWidth="1"/>
    <col min="1564" max="1564" width="8.5703125" customWidth="1"/>
    <col min="1565" max="1565" width="9.140625" customWidth="1"/>
    <col min="1566" max="1566" width="8.140625" customWidth="1"/>
    <col min="1567" max="1570" width="15.42578125" customWidth="1"/>
    <col min="1571" max="1571" width="11.7109375" customWidth="1"/>
    <col min="1572" max="1572" width="66.28515625" customWidth="1"/>
    <col min="1573" max="1573" width="9.5703125" customWidth="1"/>
    <col min="1574" max="1574" width="60.42578125" customWidth="1"/>
    <col min="1575" max="1575" width="13.42578125" customWidth="1"/>
    <col min="1576" max="1576" width="56.140625" customWidth="1"/>
    <col min="1577" max="1577" width="9.5703125" customWidth="1"/>
    <col min="1578" max="1578" width="58.7109375" customWidth="1"/>
    <col min="1579" max="1579" width="9.5703125" customWidth="1"/>
    <col min="1797" max="1797" width="16.140625" customWidth="1"/>
    <col min="1798" max="1798" width="43.140625" customWidth="1"/>
    <col min="1799" max="1799" width="29.5703125" customWidth="1"/>
    <col min="1800" max="1800" width="34.140625" customWidth="1"/>
    <col min="1801" max="1801" width="7.5703125" customWidth="1"/>
    <col min="1802" max="1802" width="26.42578125" customWidth="1"/>
    <col min="1803" max="1803" width="17.140625" customWidth="1"/>
    <col min="1804" max="1804" width="19.140625" customWidth="1"/>
    <col min="1805" max="1805" width="18.42578125" customWidth="1"/>
    <col min="1806" max="1806" width="17.5703125" customWidth="1"/>
    <col min="1807" max="1807" width="18.85546875" customWidth="1"/>
    <col min="1808" max="1808" width="18.7109375" customWidth="1"/>
    <col min="1809" max="1810" width="15.85546875" customWidth="1"/>
    <col min="1811" max="1811" width="11.85546875" customWidth="1"/>
    <col min="1812" max="1812" width="8" customWidth="1"/>
    <col min="1813" max="1813" width="9.140625" customWidth="1"/>
    <col min="1814" max="1814" width="11.7109375" customWidth="1"/>
    <col min="1815" max="1815" width="10" customWidth="1"/>
    <col min="1816" max="1816" width="9.140625" customWidth="1"/>
    <col min="1817" max="1818" width="9.28515625" customWidth="1"/>
    <col min="1819" max="1819" width="9" customWidth="1"/>
    <col min="1820" max="1820" width="8.5703125" customWidth="1"/>
    <col min="1821" max="1821" width="9.140625" customWidth="1"/>
    <col min="1822" max="1822" width="8.140625" customWidth="1"/>
    <col min="1823" max="1826" width="15.42578125" customWidth="1"/>
    <col min="1827" max="1827" width="11.7109375" customWidth="1"/>
    <col min="1828" max="1828" width="66.28515625" customWidth="1"/>
    <col min="1829" max="1829" width="9.5703125" customWidth="1"/>
    <col min="1830" max="1830" width="60.42578125" customWidth="1"/>
    <col min="1831" max="1831" width="13.42578125" customWidth="1"/>
    <col min="1832" max="1832" width="56.140625" customWidth="1"/>
    <col min="1833" max="1833" width="9.5703125" customWidth="1"/>
    <col min="1834" max="1834" width="58.7109375" customWidth="1"/>
    <col min="1835" max="1835" width="9.5703125" customWidth="1"/>
    <col min="2053" max="2053" width="16.140625" customWidth="1"/>
    <col min="2054" max="2054" width="43.140625" customWidth="1"/>
    <col min="2055" max="2055" width="29.5703125" customWidth="1"/>
    <col min="2056" max="2056" width="34.140625" customWidth="1"/>
    <col min="2057" max="2057" width="7.5703125" customWidth="1"/>
    <col min="2058" max="2058" width="26.42578125" customWidth="1"/>
    <col min="2059" max="2059" width="17.140625" customWidth="1"/>
    <col min="2060" max="2060" width="19.140625" customWidth="1"/>
    <col min="2061" max="2061" width="18.42578125" customWidth="1"/>
    <col min="2062" max="2062" width="17.5703125" customWidth="1"/>
    <col min="2063" max="2063" width="18.85546875" customWidth="1"/>
    <col min="2064" max="2064" width="18.7109375" customWidth="1"/>
    <col min="2065" max="2066" width="15.85546875" customWidth="1"/>
    <col min="2067" max="2067" width="11.85546875" customWidth="1"/>
    <col min="2068" max="2068" width="8" customWidth="1"/>
    <col min="2069" max="2069" width="9.140625" customWidth="1"/>
    <col min="2070" max="2070" width="11.7109375" customWidth="1"/>
    <col min="2071" max="2071" width="10" customWidth="1"/>
    <col min="2072" max="2072" width="9.140625" customWidth="1"/>
    <col min="2073" max="2074" width="9.28515625" customWidth="1"/>
    <col min="2075" max="2075" width="9" customWidth="1"/>
    <col min="2076" max="2076" width="8.5703125" customWidth="1"/>
    <col min="2077" max="2077" width="9.140625" customWidth="1"/>
    <col min="2078" max="2078" width="8.140625" customWidth="1"/>
    <col min="2079" max="2082" width="15.42578125" customWidth="1"/>
    <col min="2083" max="2083" width="11.7109375" customWidth="1"/>
    <col min="2084" max="2084" width="66.28515625" customWidth="1"/>
    <col min="2085" max="2085" width="9.5703125" customWidth="1"/>
    <col min="2086" max="2086" width="60.42578125" customWidth="1"/>
    <col min="2087" max="2087" width="13.42578125" customWidth="1"/>
    <col min="2088" max="2088" width="56.140625" customWidth="1"/>
    <col min="2089" max="2089" width="9.5703125" customWidth="1"/>
    <col min="2090" max="2090" width="58.7109375" customWidth="1"/>
    <col min="2091" max="2091" width="9.5703125" customWidth="1"/>
    <col min="2309" max="2309" width="16.140625" customWidth="1"/>
    <col min="2310" max="2310" width="43.140625" customWidth="1"/>
    <col min="2311" max="2311" width="29.5703125" customWidth="1"/>
    <col min="2312" max="2312" width="34.140625" customWidth="1"/>
    <col min="2313" max="2313" width="7.5703125" customWidth="1"/>
    <col min="2314" max="2314" width="26.42578125" customWidth="1"/>
    <col min="2315" max="2315" width="17.140625" customWidth="1"/>
    <col min="2316" max="2316" width="19.140625" customWidth="1"/>
    <col min="2317" max="2317" width="18.42578125" customWidth="1"/>
    <col min="2318" max="2318" width="17.5703125" customWidth="1"/>
    <col min="2319" max="2319" width="18.85546875" customWidth="1"/>
    <col min="2320" max="2320" width="18.7109375" customWidth="1"/>
    <col min="2321" max="2322" width="15.85546875" customWidth="1"/>
    <col min="2323" max="2323" width="11.85546875" customWidth="1"/>
    <col min="2324" max="2324" width="8" customWidth="1"/>
    <col min="2325" max="2325" width="9.140625" customWidth="1"/>
    <col min="2326" max="2326" width="11.7109375" customWidth="1"/>
    <col min="2327" max="2327" width="10" customWidth="1"/>
    <col min="2328" max="2328" width="9.140625" customWidth="1"/>
    <col min="2329" max="2330" width="9.28515625" customWidth="1"/>
    <col min="2331" max="2331" width="9" customWidth="1"/>
    <col min="2332" max="2332" width="8.5703125" customWidth="1"/>
    <col min="2333" max="2333" width="9.140625" customWidth="1"/>
    <col min="2334" max="2334" width="8.140625" customWidth="1"/>
    <col min="2335" max="2338" width="15.42578125" customWidth="1"/>
    <col min="2339" max="2339" width="11.7109375" customWidth="1"/>
    <col min="2340" max="2340" width="66.28515625" customWidth="1"/>
    <col min="2341" max="2341" width="9.5703125" customWidth="1"/>
    <col min="2342" max="2342" width="60.42578125" customWidth="1"/>
    <col min="2343" max="2343" width="13.42578125" customWidth="1"/>
    <col min="2344" max="2344" width="56.140625" customWidth="1"/>
    <col min="2345" max="2345" width="9.5703125" customWidth="1"/>
    <col min="2346" max="2346" width="58.7109375" customWidth="1"/>
    <col min="2347" max="2347" width="9.5703125" customWidth="1"/>
    <col min="2565" max="2565" width="16.140625" customWidth="1"/>
    <col min="2566" max="2566" width="43.140625" customWidth="1"/>
    <col min="2567" max="2567" width="29.5703125" customWidth="1"/>
    <col min="2568" max="2568" width="34.140625" customWidth="1"/>
    <col min="2569" max="2569" width="7.5703125" customWidth="1"/>
    <col min="2570" max="2570" width="26.42578125" customWidth="1"/>
    <col min="2571" max="2571" width="17.140625" customWidth="1"/>
    <col min="2572" max="2572" width="19.140625" customWidth="1"/>
    <col min="2573" max="2573" width="18.42578125" customWidth="1"/>
    <col min="2574" max="2574" width="17.5703125" customWidth="1"/>
    <col min="2575" max="2575" width="18.85546875" customWidth="1"/>
    <col min="2576" max="2576" width="18.7109375" customWidth="1"/>
    <col min="2577" max="2578" width="15.85546875" customWidth="1"/>
    <col min="2579" max="2579" width="11.85546875" customWidth="1"/>
    <col min="2580" max="2580" width="8" customWidth="1"/>
    <col min="2581" max="2581" width="9.140625" customWidth="1"/>
    <col min="2582" max="2582" width="11.7109375" customWidth="1"/>
    <col min="2583" max="2583" width="10" customWidth="1"/>
    <col min="2584" max="2584" width="9.140625" customWidth="1"/>
    <col min="2585" max="2586" width="9.28515625" customWidth="1"/>
    <col min="2587" max="2587" width="9" customWidth="1"/>
    <col min="2588" max="2588" width="8.5703125" customWidth="1"/>
    <col min="2589" max="2589" width="9.140625" customWidth="1"/>
    <col min="2590" max="2590" width="8.140625" customWidth="1"/>
    <col min="2591" max="2594" width="15.42578125" customWidth="1"/>
    <col min="2595" max="2595" width="11.7109375" customWidth="1"/>
    <col min="2596" max="2596" width="66.28515625" customWidth="1"/>
    <col min="2597" max="2597" width="9.5703125" customWidth="1"/>
    <col min="2598" max="2598" width="60.42578125" customWidth="1"/>
    <col min="2599" max="2599" width="13.42578125" customWidth="1"/>
    <col min="2600" max="2600" width="56.140625" customWidth="1"/>
    <col min="2601" max="2601" width="9.5703125" customWidth="1"/>
    <col min="2602" max="2602" width="58.7109375" customWidth="1"/>
    <col min="2603" max="2603" width="9.5703125" customWidth="1"/>
    <col min="2821" max="2821" width="16.140625" customWidth="1"/>
    <col min="2822" max="2822" width="43.140625" customWidth="1"/>
    <col min="2823" max="2823" width="29.5703125" customWidth="1"/>
    <col min="2824" max="2824" width="34.140625" customWidth="1"/>
    <col min="2825" max="2825" width="7.5703125" customWidth="1"/>
    <col min="2826" max="2826" width="26.42578125" customWidth="1"/>
    <col min="2827" max="2827" width="17.140625" customWidth="1"/>
    <col min="2828" max="2828" width="19.140625" customWidth="1"/>
    <col min="2829" max="2829" width="18.42578125" customWidth="1"/>
    <col min="2830" max="2830" width="17.5703125" customWidth="1"/>
    <col min="2831" max="2831" width="18.85546875" customWidth="1"/>
    <col min="2832" max="2832" width="18.7109375" customWidth="1"/>
    <col min="2833" max="2834" width="15.85546875" customWidth="1"/>
    <col min="2835" max="2835" width="11.85546875" customWidth="1"/>
    <col min="2836" max="2836" width="8" customWidth="1"/>
    <col min="2837" max="2837" width="9.140625" customWidth="1"/>
    <col min="2838" max="2838" width="11.7109375" customWidth="1"/>
    <col min="2839" max="2839" width="10" customWidth="1"/>
    <col min="2840" max="2840" width="9.140625" customWidth="1"/>
    <col min="2841" max="2842" width="9.28515625" customWidth="1"/>
    <col min="2843" max="2843" width="9" customWidth="1"/>
    <col min="2844" max="2844" width="8.5703125" customWidth="1"/>
    <col min="2845" max="2845" width="9.140625" customWidth="1"/>
    <col min="2846" max="2846" width="8.140625" customWidth="1"/>
    <col min="2847" max="2850" width="15.42578125" customWidth="1"/>
    <col min="2851" max="2851" width="11.7109375" customWidth="1"/>
    <col min="2852" max="2852" width="66.28515625" customWidth="1"/>
    <col min="2853" max="2853" width="9.5703125" customWidth="1"/>
    <col min="2854" max="2854" width="60.42578125" customWidth="1"/>
    <col min="2855" max="2855" width="13.42578125" customWidth="1"/>
    <col min="2856" max="2856" width="56.140625" customWidth="1"/>
    <col min="2857" max="2857" width="9.5703125" customWidth="1"/>
    <col min="2858" max="2858" width="58.7109375" customWidth="1"/>
    <col min="2859" max="2859" width="9.5703125" customWidth="1"/>
    <col min="3077" max="3077" width="16.140625" customWidth="1"/>
    <col min="3078" max="3078" width="43.140625" customWidth="1"/>
    <col min="3079" max="3079" width="29.5703125" customWidth="1"/>
    <col min="3080" max="3080" width="34.140625" customWidth="1"/>
    <col min="3081" max="3081" width="7.5703125" customWidth="1"/>
    <col min="3082" max="3082" width="26.42578125" customWidth="1"/>
    <col min="3083" max="3083" width="17.140625" customWidth="1"/>
    <col min="3084" max="3084" width="19.140625" customWidth="1"/>
    <col min="3085" max="3085" width="18.42578125" customWidth="1"/>
    <col min="3086" max="3086" width="17.5703125" customWidth="1"/>
    <col min="3087" max="3087" width="18.85546875" customWidth="1"/>
    <col min="3088" max="3088" width="18.7109375" customWidth="1"/>
    <col min="3089" max="3090" width="15.85546875" customWidth="1"/>
    <col min="3091" max="3091" width="11.85546875" customWidth="1"/>
    <col min="3092" max="3092" width="8" customWidth="1"/>
    <col min="3093" max="3093" width="9.140625" customWidth="1"/>
    <col min="3094" max="3094" width="11.7109375" customWidth="1"/>
    <col min="3095" max="3095" width="10" customWidth="1"/>
    <col min="3096" max="3096" width="9.140625" customWidth="1"/>
    <col min="3097" max="3098" width="9.28515625" customWidth="1"/>
    <col min="3099" max="3099" width="9" customWidth="1"/>
    <col min="3100" max="3100" width="8.5703125" customWidth="1"/>
    <col min="3101" max="3101" width="9.140625" customWidth="1"/>
    <col min="3102" max="3102" width="8.140625" customWidth="1"/>
    <col min="3103" max="3106" width="15.42578125" customWidth="1"/>
    <col min="3107" max="3107" width="11.7109375" customWidth="1"/>
    <col min="3108" max="3108" width="66.28515625" customWidth="1"/>
    <col min="3109" max="3109" width="9.5703125" customWidth="1"/>
    <col min="3110" max="3110" width="60.42578125" customWidth="1"/>
    <col min="3111" max="3111" width="13.42578125" customWidth="1"/>
    <col min="3112" max="3112" width="56.140625" customWidth="1"/>
    <col min="3113" max="3113" width="9.5703125" customWidth="1"/>
    <col min="3114" max="3114" width="58.7109375" customWidth="1"/>
    <col min="3115" max="3115" width="9.5703125" customWidth="1"/>
    <col min="3333" max="3333" width="16.140625" customWidth="1"/>
    <col min="3334" max="3334" width="43.140625" customWidth="1"/>
    <col min="3335" max="3335" width="29.5703125" customWidth="1"/>
    <col min="3336" max="3336" width="34.140625" customWidth="1"/>
    <col min="3337" max="3337" width="7.5703125" customWidth="1"/>
    <col min="3338" max="3338" width="26.42578125" customWidth="1"/>
    <col min="3339" max="3339" width="17.140625" customWidth="1"/>
    <col min="3340" max="3340" width="19.140625" customWidth="1"/>
    <col min="3341" max="3341" width="18.42578125" customWidth="1"/>
    <col min="3342" max="3342" width="17.5703125" customWidth="1"/>
    <col min="3343" max="3343" width="18.85546875" customWidth="1"/>
    <col min="3344" max="3344" width="18.7109375" customWidth="1"/>
    <col min="3345" max="3346" width="15.85546875" customWidth="1"/>
    <col min="3347" max="3347" width="11.85546875" customWidth="1"/>
    <col min="3348" max="3348" width="8" customWidth="1"/>
    <col min="3349" max="3349" width="9.140625" customWidth="1"/>
    <col min="3350" max="3350" width="11.7109375" customWidth="1"/>
    <col min="3351" max="3351" width="10" customWidth="1"/>
    <col min="3352" max="3352" width="9.140625" customWidth="1"/>
    <col min="3353" max="3354" width="9.28515625" customWidth="1"/>
    <col min="3355" max="3355" width="9" customWidth="1"/>
    <col min="3356" max="3356" width="8.5703125" customWidth="1"/>
    <col min="3357" max="3357" width="9.140625" customWidth="1"/>
    <col min="3358" max="3358" width="8.140625" customWidth="1"/>
    <col min="3359" max="3362" width="15.42578125" customWidth="1"/>
    <col min="3363" max="3363" width="11.7109375" customWidth="1"/>
    <col min="3364" max="3364" width="66.28515625" customWidth="1"/>
    <col min="3365" max="3365" width="9.5703125" customWidth="1"/>
    <col min="3366" max="3366" width="60.42578125" customWidth="1"/>
    <col min="3367" max="3367" width="13.42578125" customWidth="1"/>
    <col min="3368" max="3368" width="56.140625" customWidth="1"/>
    <col min="3369" max="3369" width="9.5703125" customWidth="1"/>
    <col min="3370" max="3370" width="58.7109375" customWidth="1"/>
    <col min="3371" max="3371" width="9.5703125" customWidth="1"/>
    <col min="3589" max="3589" width="16.140625" customWidth="1"/>
    <col min="3590" max="3590" width="43.140625" customWidth="1"/>
    <col min="3591" max="3591" width="29.5703125" customWidth="1"/>
    <col min="3592" max="3592" width="34.140625" customWidth="1"/>
    <col min="3593" max="3593" width="7.5703125" customWidth="1"/>
    <col min="3594" max="3594" width="26.42578125" customWidth="1"/>
    <col min="3595" max="3595" width="17.140625" customWidth="1"/>
    <col min="3596" max="3596" width="19.140625" customWidth="1"/>
    <col min="3597" max="3597" width="18.42578125" customWidth="1"/>
    <col min="3598" max="3598" width="17.5703125" customWidth="1"/>
    <col min="3599" max="3599" width="18.85546875" customWidth="1"/>
    <col min="3600" max="3600" width="18.7109375" customWidth="1"/>
    <col min="3601" max="3602" width="15.85546875" customWidth="1"/>
    <col min="3603" max="3603" width="11.85546875" customWidth="1"/>
    <col min="3604" max="3604" width="8" customWidth="1"/>
    <col min="3605" max="3605" width="9.140625" customWidth="1"/>
    <col min="3606" max="3606" width="11.7109375" customWidth="1"/>
    <col min="3607" max="3607" width="10" customWidth="1"/>
    <col min="3608" max="3608" width="9.140625" customWidth="1"/>
    <col min="3609" max="3610" width="9.28515625" customWidth="1"/>
    <col min="3611" max="3611" width="9" customWidth="1"/>
    <col min="3612" max="3612" width="8.5703125" customWidth="1"/>
    <col min="3613" max="3613" width="9.140625" customWidth="1"/>
    <col min="3614" max="3614" width="8.140625" customWidth="1"/>
    <col min="3615" max="3618" width="15.42578125" customWidth="1"/>
    <col min="3619" max="3619" width="11.7109375" customWidth="1"/>
    <col min="3620" max="3620" width="66.28515625" customWidth="1"/>
    <col min="3621" max="3621" width="9.5703125" customWidth="1"/>
    <col min="3622" max="3622" width="60.42578125" customWidth="1"/>
    <col min="3623" max="3623" width="13.42578125" customWidth="1"/>
    <col min="3624" max="3624" width="56.140625" customWidth="1"/>
    <col min="3625" max="3625" width="9.5703125" customWidth="1"/>
    <col min="3626" max="3626" width="58.7109375" customWidth="1"/>
    <col min="3627" max="3627" width="9.5703125" customWidth="1"/>
    <col min="3845" max="3845" width="16.140625" customWidth="1"/>
    <col min="3846" max="3846" width="43.140625" customWidth="1"/>
    <col min="3847" max="3847" width="29.5703125" customWidth="1"/>
    <col min="3848" max="3848" width="34.140625" customWidth="1"/>
    <col min="3849" max="3849" width="7.5703125" customWidth="1"/>
    <col min="3850" max="3850" width="26.42578125" customWidth="1"/>
    <col min="3851" max="3851" width="17.140625" customWidth="1"/>
    <col min="3852" max="3852" width="19.140625" customWidth="1"/>
    <col min="3853" max="3853" width="18.42578125" customWidth="1"/>
    <col min="3854" max="3854" width="17.5703125" customWidth="1"/>
    <col min="3855" max="3855" width="18.85546875" customWidth="1"/>
    <col min="3856" max="3856" width="18.7109375" customWidth="1"/>
    <col min="3857" max="3858" width="15.85546875" customWidth="1"/>
    <col min="3859" max="3859" width="11.85546875" customWidth="1"/>
    <col min="3860" max="3860" width="8" customWidth="1"/>
    <col min="3861" max="3861" width="9.140625" customWidth="1"/>
    <col min="3862" max="3862" width="11.7109375" customWidth="1"/>
    <col min="3863" max="3863" width="10" customWidth="1"/>
    <col min="3864" max="3864" width="9.140625" customWidth="1"/>
    <col min="3865" max="3866" width="9.28515625" customWidth="1"/>
    <col min="3867" max="3867" width="9" customWidth="1"/>
    <col min="3868" max="3868" width="8.5703125" customWidth="1"/>
    <col min="3869" max="3869" width="9.140625" customWidth="1"/>
    <col min="3870" max="3870" width="8.140625" customWidth="1"/>
    <col min="3871" max="3874" width="15.42578125" customWidth="1"/>
    <col min="3875" max="3875" width="11.7109375" customWidth="1"/>
    <col min="3876" max="3876" width="66.28515625" customWidth="1"/>
    <col min="3877" max="3877" width="9.5703125" customWidth="1"/>
    <col min="3878" max="3878" width="60.42578125" customWidth="1"/>
    <col min="3879" max="3879" width="13.42578125" customWidth="1"/>
    <col min="3880" max="3880" width="56.140625" customWidth="1"/>
    <col min="3881" max="3881" width="9.5703125" customWidth="1"/>
    <col min="3882" max="3882" width="58.7109375" customWidth="1"/>
    <col min="3883" max="3883" width="9.5703125" customWidth="1"/>
    <col min="4101" max="4101" width="16.140625" customWidth="1"/>
    <col min="4102" max="4102" width="43.140625" customWidth="1"/>
    <col min="4103" max="4103" width="29.5703125" customWidth="1"/>
    <col min="4104" max="4104" width="34.140625" customWidth="1"/>
    <col min="4105" max="4105" width="7.5703125" customWidth="1"/>
    <col min="4106" max="4106" width="26.42578125" customWidth="1"/>
    <col min="4107" max="4107" width="17.140625" customWidth="1"/>
    <col min="4108" max="4108" width="19.140625" customWidth="1"/>
    <col min="4109" max="4109" width="18.42578125" customWidth="1"/>
    <col min="4110" max="4110" width="17.5703125" customWidth="1"/>
    <col min="4111" max="4111" width="18.85546875" customWidth="1"/>
    <col min="4112" max="4112" width="18.7109375" customWidth="1"/>
    <col min="4113" max="4114" width="15.85546875" customWidth="1"/>
    <col min="4115" max="4115" width="11.85546875" customWidth="1"/>
    <col min="4116" max="4116" width="8" customWidth="1"/>
    <col min="4117" max="4117" width="9.140625" customWidth="1"/>
    <col min="4118" max="4118" width="11.7109375" customWidth="1"/>
    <col min="4119" max="4119" width="10" customWidth="1"/>
    <col min="4120" max="4120" width="9.140625" customWidth="1"/>
    <col min="4121" max="4122" width="9.28515625" customWidth="1"/>
    <col min="4123" max="4123" width="9" customWidth="1"/>
    <col min="4124" max="4124" width="8.5703125" customWidth="1"/>
    <col min="4125" max="4125" width="9.140625" customWidth="1"/>
    <col min="4126" max="4126" width="8.140625" customWidth="1"/>
    <col min="4127" max="4130" width="15.42578125" customWidth="1"/>
    <col min="4131" max="4131" width="11.7109375" customWidth="1"/>
    <col min="4132" max="4132" width="66.28515625" customWidth="1"/>
    <col min="4133" max="4133" width="9.5703125" customWidth="1"/>
    <col min="4134" max="4134" width="60.42578125" customWidth="1"/>
    <col min="4135" max="4135" width="13.42578125" customWidth="1"/>
    <col min="4136" max="4136" width="56.140625" customWidth="1"/>
    <col min="4137" max="4137" width="9.5703125" customWidth="1"/>
    <col min="4138" max="4138" width="58.7109375" customWidth="1"/>
    <col min="4139" max="4139" width="9.5703125" customWidth="1"/>
    <col min="4357" max="4357" width="16.140625" customWidth="1"/>
    <col min="4358" max="4358" width="43.140625" customWidth="1"/>
    <col min="4359" max="4359" width="29.5703125" customWidth="1"/>
    <col min="4360" max="4360" width="34.140625" customWidth="1"/>
    <col min="4361" max="4361" width="7.5703125" customWidth="1"/>
    <col min="4362" max="4362" width="26.42578125" customWidth="1"/>
    <col min="4363" max="4363" width="17.140625" customWidth="1"/>
    <col min="4364" max="4364" width="19.140625" customWidth="1"/>
    <col min="4365" max="4365" width="18.42578125" customWidth="1"/>
    <col min="4366" max="4366" width="17.5703125" customWidth="1"/>
    <col min="4367" max="4367" width="18.85546875" customWidth="1"/>
    <col min="4368" max="4368" width="18.7109375" customWidth="1"/>
    <col min="4369" max="4370" width="15.85546875" customWidth="1"/>
    <col min="4371" max="4371" width="11.85546875" customWidth="1"/>
    <col min="4372" max="4372" width="8" customWidth="1"/>
    <col min="4373" max="4373" width="9.140625" customWidth="1"/>
    <col min="4374" max="4374" width="11.7109375" customWidth="1"/>
    <col min="4375" max="4375" width="10" customWidth="1"/>
    <col min="4376" max="4376" width="9.140625" customWidth="1"/>
    <col min="4377" max="4378" width="9.28515625" customWidth="1"/>
    <col min="4379" max="4379" width="9" customWidth="1"/>
    <col min="4380" max="4380" width="8.5703125" customWidth="1"/>
    <col min="4381" max="4381" width="9.140625" customWidth="1"/>
    <col min="4382" max="4382" width="8.140625" customWidth="1"/>
    <col min="4383" max="4386" width="15.42578125" customWidth="1"/>
    <col min="4387" max="4387" width="11.7109375" customWidth="1"/>
    <col min="4388" max="4388" width="66.28515625" customWidth="1"/>
    <col min="4389" max="4389" width="9.5703125" customWidth="1"/>
    <col min="4390" max="4390" width="60.42578125" customWidth="1"/>
    <col min="4391" max="4391" width="13.42578125" customWidth="1"/>
    <col min="4392" max="4392" width="56.140625" customWidth="1"/>
    <col min="4393" max="4393" width="9.5703125" customWidth="1"/>
    <col min="4394" max="4394" width="58.7109375" customWidth="1"/>
    <col min="4395" max="4395" width="9.5703125" customWidth="1"/>
    <col min="4613" max="4613" width="16.140625" customWidth="1"/>
    <col min="4614" max="4614" width="43.140625" customWidth="1"/>
    <col min="4615" max="4615" width="29.5703125" customWidth="1"/>
    <col min="4616" max="4616" width="34.140625" customWidth="1"/>
    <col min="4617" max="4617" width="7.5703125" customWidth="1"/>
    <col min="4618" max="4618" width="26.42578125" customWidth="1"/>
    <col min="4619" max="4619" width="17.140625" customWidth="1"/>
    <col min="4620" max="4620" width="19.140625" customWidth="1"/>
    <col min="4621" max="4621" width="18.42578125" customWidth="1"/>
    <col min="4622" max="4622" width="17.5703125" customWidth="1"/>
    <col min="4623" max="4623" width="18.85546875" customWidth="1"/>
    <col min="4624" max="4624" width="18.7109375" customWidth="1"/>
    <col min="4625" max="4626" width="15.85546875" customWidth="1"/>
    <col min="4627" max="4627" width="11.85546875" customWidth="1"/>
    <col min="4628" max="4628" width="8" customWidth="1"/>
    <col min="4629" max="4629" width="9.140625" customWidth="1"/>
    <col min="4630" max="4630" width="11.7109375" customWidth="1"/>
    <col min="4631" max="4631" width="10" customWidth="1"/>
    <col min="4632" max="4632" width="9.140625" customWidth="1"/>
    <col min="4633" max="4634" width="9.28515625" customWidth="1"/>
    <col min="4635" max="4635" width="9" customWidth="1"/>
    <col min="4636" max="4636" width="8.5703125" customWidth="1"/>
    <col min="4637" max="4637" width="9.140625" customWidth="1"/>
    <col min="4638" max="4638" width="8.140625" customWidth="1"/>
    <col min="4639" max="4642" width="15.42578125" customWidth="1"/>
    <col min="4643" max="4643" width="11.7109375" customWidth="1"/>
    <col min="4644" max="4644" width="66.28515625" customWidth="1"/>
    <col min="4645" max="4645" width="9.5703125" customWidth="1"/>
    <col min="4646" max="4646" width="60.42578125" customWidth="1"/>
    <col min="4647" max="4647" width="13.42578125" customWidth="1"/>
    <col min="4648" max="4648" width="56.140625" customWidth="1"/>
    <col min="4649" max="4649" width="9.5703125" customWidth="1"/>
    <col min="4650" max="4650" width="58.7109375" customWidth="1"/>
    <col min="4651" max="4651" width="9.5703125" customWidth="1"/>
    <col min="4869" max="4869" width="16.140625" customWidth="1"/>
    <col min="4870" max="4870" width="43.140625" customWidth="1"/>
    <col min="4871" max="4871" width="29.5703125" customWidth="1"/>
    <col min="4872" max="4872" width="34.140625" customWidth="1"/>
    <col min="4873" max="4873" width="7.5703125" customWidth="1"/>
    <col min="4874" max="4874" width="26.42578125" customWidth="1"/>
    <col min="4875" max="4875" width="17.140625" customWidth="1"/>
    <col min="4876" max="4876" width="19.140625" customWidth="1"/>
    <col min="4877" max="4877" width="18.42578125" customWidth="1"/>
    <col min="4878" max="4878" width="17.5703125" customWidth="1"/>
    <col min="4879" max="4879" width="18.85546875" customWidth="1"/>
    <col min="4880" max="4880" width="18.7109375" customWidth="1"/>
    <col min="4881" max="4882" width="15.85546875" customWidth="1"/>
    <col min="4883" max="4883" width="11.85546875" customWidth="1"/>
    <col min="4884" max="4884" width="8" customWidth="1"/>
    <col min="4885" max="4885" width="9.140625" customWidth="1"/>
    <col min="4886" max="4886" width="11.7109375" customWidth="1"/>
    <col min="4887" max="4887" width="10" customWidth="1"/>
    <col min="4888" max="4888" width="9.140625" customWidth="1"/>
    <col min="4889" max="4890" width="9.28515625" customWidth="1"/>
    <col min="4891" max="4891" width="9" customWidth="1"/>
    <col min="4892" max="4892" width="8.5703125" customWidth="1"/>
    <col min="4893" max="4893" width="9.140625" customWidth="1"/>
    <col min="4894" max="4894" width="8.140625" customWidth="1"/>
    <col min="4895" max="4898" width="15.42578125" customWidth="1"/>
    <col min="4899" max="4899" width="11.7109375" customWidth="1"/>
    <col min="4900" max="4900" width="66.28515625" customWidth="1"/>
    <col min="4901" max="4901" width="9.5703125" customWidth="1"/>
    <col min="4902" max="4902" width="60.42578125" customWidth="1"/>
    <col min="4903" max="4903" width="13.42578125" customWidth="1"/>
    <col min="4904" max="4904" width="56.140625" customWidth="1"/>
    <col min="4905" max="4905" width="9.5703125" customWidth="1"/>
    <col min="4906" max="4906" width="58.7109375" customWidth="1"/>
    <col min="4907" max="4907" width="9.5703125" customWidth="1"/>
    <col min="5125" max="5125" width="16.140625" customWidth="1"/>
    <col min="5126" max="5126" width="43.140625" customWidth="1"/>
    <col min="5127" max="5127" width="29.5703125" customWidth="1"/>
    <col min="5128" max="5128" width="34.140625" customWidth="1"/>
    <col min="5129" max="5129" width="7.5703125" customWidth="1"/>
    <col min="5130" max="5130" width="26.42578125" customWidth="1"/>
    <col min="5131" max="5131" width="17.140625" customWidth="1"/>
    <col min="5132" max="5132" width="19.140625" customWidth="1"/>
    <col min="5133" max="5133" width="18.42578125" customWidth="1"/>
    <col min="5134" max="5134" width="17.5703125" customWidth="1"/>
    <col min="5135" max="5135" width="18.85546875" customWidth="1"/>
    <col min="5136" max="5136" width="18.7109375" customWidth="1"/>
    <col min="5137" max="5138" width="15.85546875" customWidth="1"/>
    <col min="5139" max="5139" width="11.85546875" customWidth="1"/>
    <col min="5140" max="5140" width="8" customWidth="1"/>
    <col min="5141" max="5141" width="9.140625" customWidth="1"/>
    <col min="5142" max="5142" width="11.7109375" customWidth="1"/>
    <col min="5143" max="5143" width="10" customWidth="1"/>
    <col min="5144" max="5144" width="9.140625" customWidth="1"/>
    <col min="5145" max="5146" width="9.28515625" customWidth="1"/>
    <col min="5147" max="5147" width="9" customWidth="1"/>
    <col min="5148" max="5148" width="8.5703125" customWidth="1"/>
    <col min="5149" max="5149" width="9.140625" customWidth="1"/>
    <col min="5150" max="5150" width="8.140625" customWidth="1"/>
    <col min="5151" max="5154" width="15.42578125" customWidth="1"/>
    <col min="5155" max="5155" width="11.7109375" customWidth="1"/>
    <col min="5156" max="5156" width="66.28515625" customWidth="1"/>
    <col min="5157" max="5157" width="9.5703125" customWidth="1"/>
    <col min="5158" max="5158" width="60.42578125" customWidth="1"/>
    <col min="5159" max="5159" width="13.42578125" customWidth="1"/>
    <col min="5160" max="5160" width="56.140625" customWidth="1"/>
    <col min="5161" max="5161" width="9.5703125" customWidth="1"/>
    <col min="5162" max="5162" width="58.7109375" customWidth="1"/>
    <col min="5163" max="5163" width="9.5703125" customWidth="1"/>
    <col min="5381" max="5381" width="16.140625" customWidth="1"/>
    <col min="5382" max="5382" width="43.140625" customWidth="1"/>
    <col min="5383" max="5383" width="29.5703125" customWidth="1"/>
    <col min="5384" max="5384" width="34.140625" customWidth="1"/>
    <col min="5385" max="5385" width="7.5703125" customWidth="1"/>
    <col min="5386" max="5386" width="26.42578125" customWidth="1"/>
    <col min="5387" max="5387" width="17.140625" customWidth="1"/>
    <col min="5388" max="5388" width="19.140625" customWidth="1"/>
    <col min="5389" max="5389" width="18.42578125" customWidth="1"/>
    <col min="5390" max="5390" width="17.5703125" customWidth="1"/>
    <col min="5391" max="5391" width="18.85546875" customWidth="1"/>
    <col min="5392" max="5392" width="18.7109375" customWidth="1"/>
    <col min="5393" max="5394" width="15.85546875" customWidth="1"/>
    <col min="5395" max="5395" width="11.85546875" customWidth="1"/>
    <col min="5396" max="5396" width="8" customWidth="1"/>
    <col min="5397" max="5397" width="9.140625" customWidth="1"/>
    <col min="5398" max="5398" width="11.7109375" customWidth="1"/>
    <col min="5399" max="5399" width="10" customWidth="1"/>
    <col min="5400" max="5400" width="9.140625" customWidth="1"/>
    <col min="5401" max="5402" width="9.28515625" customWidth="1"/>
    <col min="5403" max="5403" width="9" customWidth="1"/>
    <col min="5404" max="5404" width="8.5703125" customWidth="1"/>
    <col min="5405" max="5405" width="9.140625" customWidth="1"/>
    <col min="5406" max="5406" width="8.140625" customWidth="1"/>
    <col min="5407" max="5410" width="15.42578125" customWidth="1"/>
    <col min="5411" max="5411" width="11.7109375" customWidth="1"/>
    <col min="5412" max="5412" width="66.28515625" customWidth="1"/>
    <col min="5413" max="5413" width="9.5703125" customWidth="1"/>
    <col min="5414" max="5414" width="60.42578125" customWidth="1"/>
    <col min="5415" max="5415" width="13.42578125" customWidth="1"/>
    <col min="5416" max="5416" width="56.140625" customWidth="1"/>
    <col min="5417" max="5417" width="9.5703125" customWidth="1"/>
    <col min="5418" max="5418" width="58.7109375" customWidth="1"/>
    <col min="5419" max="5419" width="9.5703125" customWidth="1"/>
    <col min="5637" max="5637" width="16.140625" customWidth="1"/>
    <col min="5638" max="5638" width="43.140625" customWidth="1"/>
    <col min="5639" max="5639" width="29.5703125" customWidth="1"/>
    <col min="5640" max="5640" width="34.140625" customWidth="1"/>
    <col min="5641" max="5641" width="7.5703125" customWidth="1"/>
    <col min="5642" max="5642" width="26.42578125" customWidth="1"/>
    <col min="5643" max="5643" width="17.140625" customWidth="1"/>
    <col min="5644" max="5644" width="19.140625" customWidth="1"/>
    <col min="5645" max="5645" width="18.42578125" customWidth="1"/>
    <col min="5646" max="5646" width="17.5703125" customWidth="1"/>
    <col min="5647" max="5647" width="18.85546875" customWidth="1"/>
    <col min="5648" max="5648" width="18.7109375" customWidth="1"/>
    <col min="5649" max="5650" width="15.85546875" customWidth="1"/>
    <col min="5651" max="5651" width="11.85546875" customWidth="1"/>
    <col min="5652" max="5652" width="8" customWidth="1"/>
    <col min="5653" max="5653" width="9.140625" customWidth="1"/>
    <col min="5654" max="5654" width="11.7109375" customWidth="1"/>
    <col min="5655" max="5655" width="10" customWidth="1"/>
    <col min="5656" max="5656" width="9.140625" customWidth="1"/>
    <col min="5657" max="5658" width="9.28515625" customWidth="1"/>
    <col min="5659" max="5659" width="9" customWidth="1"/>
    <col min="5660" max="5660" width="8.5703125" customWidth="1"/>
    <col min="5661" max="5661" width="9.140625" customWidth="1"/>
    <col min="5662" max="5662" width="8.140625" customWidth="1"/>
    <col min="5663" max="5666" width="15.42578125" customWidth="1"/>
    <col min="5667" max="5667" width="11.7109375" customWidth="1"/>
    <col min="5668" max="5668" width="66.28515625" customWidth="1"/>
    <col min="5669" max="5669" width="9.5703125" customWidth="1"/>
    <col min="5670" max="5670" width="60.42578125" customWidth="1"/>
    <col min="5671" max="5671" width="13.42578125" customWidth="1"/>
    <col min="5672" max="5672" width="56.140625" customWidth="1"/>
    <col min="5673" max="5673" width="9.5703125" customWidth="1"/>
    <col min="5674" max="5674" width="58.7109375" customWidth="1"/>
    <col min="5675" max="5675" width="9.5703125" customWidth="1"/>
    <col min="5893" max="5893" width="16.140625" customWidth="1"/>
    <col min="5894" max="5894" width="43.140625" customWidth="1"/>
    <col min="5895" max="5895" width="29.5703125" customWidth="1"/>
    <col min="5896" max="5896" width="34.140625" customWidth="1"/>
    <col min="5897" max="5897" width="7.5703125" customWidth="1"/>
    <col min="5898" max="5898" width="26.42578125" customWidth="1"/>
    <col min="5899" max="5899" width="17.140625" customWidth="1"/>
    <col min="5900" max="5900" width="19.140625" customWidth="1"/>
    <col min="5901" max="5901" width="18.42578125" customWidth="1"/>
    <col min="5902" max="5902" width="17.5703125" customWidth="1"/>
    <col min="5903" max="5903" width="18.85546875" customWidth="1"/>
    <col min="5904" max="5904" width="18.7109375" customWidth="1"/>
    <col min="5905" max="5906" width="15.85546875" customWidth="1"/>
    <col min="5907" max="5907" width="11.85546875" customWidth="1"/>
    <col min="5908" max="5908" width="8" customWidth="1"/>
    <col min="5909" max="5909" width="9.140625" customWidth="1"/>
    <col min="5910" max="5910" width="11.7109375" customWidth="1"/>
    <col min="5911" max="5911" width="10" customWidth="1"/>
    <col min="5912" max="5912" width="9.140625" customWidth="1"/>
    <col min="5913" max="5914" width="9.28515625" customWidth="1"/>
    <col min="5915" max="5915" width="9" customWidth="1"/>
    <col min="5916" max="5916" width="8.5703125" customWidth="1"/>
    <col min="5917" max="5917" width="9.140625" customWidth="1"/>
    <col min="5918" max="5918" width="8.140625" customWidth="1"/>
    <col min="5919" max="5922" width="15.42578125" customWidth="1"/>
    <col min="5923" max="5923" width="11.7109375" customWidth="1"/>
    <col min="5924" max="5924" width="66.28515625" customWidth="1"/>
    <col min="5925" max="5925" width="9.5703125" customWidth="1"/>
    <col min="5926" max="5926" width="60.42578125" customWidth="1"/>
    <col min="5927" max="5927" width="13.42578125" customWidth="1"/>
    <col min="5928" max="5928" width="56.140625" customWidth="1"/>
    <col min="5929" max="5929" width="9.5703125" customWidth="1"/>
    <col min="5930" max="5930" width="58.7109375" customWidth="1"/>
    <col min="5931" max="5931" width="9.5703125" customWidth="1"/>
    <col min="6149" max="6149" width="16.140625" customWidth="1"/>
    <col min="6150" max="6150" width="43.140625" customWidth="1"/>
    <col min="6151" max="6151" width="29.5703125" customWidth="1"/>
    <col min="6152" max="6152" width="34.140625" customWidth="1"/>
    <col min="6153" max="6153" width="7.5703125" customWidth="1"/>
    <col min="6154" max="6154" width="26.42578125" customWidth="1"/>
    <col min="6155" max="6155" width="17.140625" customWidth="1"/>
    <col min="6156" max="6156" width="19.140625" customWidth="1"/>
    <col min="6157" max="6157" width="18.42578125" customWidth="1"/>
    <col min="6158" max="6158" width="17.5703125" customWidth="1"/>
    <col min="6159" max="6159" width="18.85546875" customWidth="1"/>
    <col min="6160" max="6160" width="18.7109375" customWidth="1"/>
    <col min="6161" max="6162" width="15.85546875" customWidth="1"/>
    <col min="6163" max="6163" width="11.85546875" customWidth="1"/>
    <col min="6164" max="6164" width="8" customWidth="1"/>
    <col min="6165" max="6165" width="9.140625" customWidth="1"/>
    <col min="6166" max="6166" width="11.7109375" customWidth="1"/>
    <col min="6167" max="6167" width="10" customWidth="1"/>
    <col min="6168" max="6168" width="9.140625" customWidth="1"/>
    <col min="6169" max="6170" width="9.28515625" customWidth="1"/>
    <col min="6171" max="6171" width="9" customWidth="1"/>
    <col min="6172" max="6172" width="8.5703125" customWidth="1"/>
    <col min="6173" max="6173" width="9.140625" customWidth="1"/>
    <col min="6174" max="6174" width="8.140625" customWidth="1"/>
    <col min="6175" max="6178" width="15.42578125" customWidth="1"/>
    <col min="6179" max="6179" width="11.7109375" customWidth="1"/>
    <col min="6180" max="6180" width="66.28515625" customWidth="1"/>
    <col min="6181" max="6181" width="9.5703125" customWidth="1"/>
    <col min="6182" max="6182" width="60.42578125" customWidth="1"/>
    <col min="6183" max="6183" width="13.42578125" customWidth="1"/>
    <col min="6184" max="6184" width="56.140625" customWidth="1"/>
    <col min="6185" max="6185" width="9.5703125" customWidth="1"/>
    <col min="6186" max="6186" width="58.7109375" customWidth="1"/>
    <col min="6187" max="6187" width="9.5703125" customWidth="1"/>
    <col min="6405" max="6405" width="16.140625" customWidth="1"/>
    <col min="6406" max="6406" width="43.140625" customWidth="1"/>
    <col min="6407" max="6407" width="29.5703125" customWidth="1"/>
    <col min="6408" max="6408" width="34.140625" customWidth="1"/>
    <col min="6409" max="6409" width="7.5703125" customWidth="1"/>
    <col min="6410" max="6410" width="26.42578125" customWidth="1"/>
    <col min="6411" max="6411" width="17.140625" customWidth="1"/>
    <col min="6412" max="6412" width="19.140625" customWidth="1"/>
    <col min="6413" max="6413" width="18.42578125" customWidth="1"/>
    <col min="6414" max="6414" width="17.5703125" customWidth="1"/>
    <col min="6415" max="6415" width="18.85546875" customWidth="1"/>
    <col min="6416" max="6416" width="18.7109375" customWidth="1"/>
    <col min="6417" max="6418" width="15.85546875" customWidth="1"/>
    <col min="6419" max="6419" width="11.85546875" customWidth="1"/>
    <col min="6420" max="6420" width="8" customWidth="1"/>
    <col min="6421" max="6421" width="9.140625" customWidth="1"/>
    <col min="6422" max="6422" width="11.7109375" customWidth="1"/>
    <col min="6423" max="6423" width="10" customWidth="1"/>
    <col min="6424" max="6424" width="9.140625" customWidth="1"/>
    <col min="6425" max="6426" width="9.28515625" customWidth="1"/>
    <col min="6427" max="6427" width="9" customWidth="1"/>
    <col min="6428" max="6428" width="8.5703125" customWidth="1"/>
    <col min="6429" max="6429" width="9.140625" customWidth="1"/>
    <col min="6430" max="6430" width="8.140625" customWidth="1"/>
    <col min="6431" max="6434" width="15.42578125" customWidth="1"/>
    <col min="6435" max="6435" width="11.7109375" customWidth="1"/>
    <col min="6436" max="6436" width="66.28515625" customWidth="1"/>
    <col min="6437" max="6437" width="9.5703125" customWidth="1"/>
    <col min="6438" max="6438" width="60.42578125" customWidth="1"/>
    <col min="6439" max="6439" width="13.42578125" customWidth="1"/>
    <col min="6440" max="6440" width="56.140625" customWidth="1"/>
    <col min="6441" max="6441" width="9.5703125" customWidth="1"/>
    <col min="6442" max="6442" width="58.7109375" customWidth="1"/>
    <col min="6443" max="6443" width="9.5703125" customWidth="1"/>
    <col min="6661" max="6661" width="16.140625" customWidth="1"/>
    <col min="6662" max="6662" width="43.140625" customWidth="1"/>
    <col min="6663" max="6663" width="29.5703125" customWidth="1"/>
    <col min="6664" max="6664" width="34.140625" customWidth="1"/>
    <col min="6665" max="6665" width="7.5703125" customWidth="1"/>
    <col min="6666" max="6666" width="26.42578125" customWidth="1"/>
    <col min="6667" max="6667" width="17.140625" customWidth="1"/>
    <col min="6668" max="6668" width="19.140625" customWidth="1"/>
    <col min="6669" max="6669" width="18.42578125" customWidth="1"/>
    <col min="6670" max="6670" width="17.5703125" customWidth="1"/>
    <col min="6671" max="6671" width="18.85546875" customWidth="1"/>
    <col min="6672" max="6672" width="18.7109375" customWidth="1"/>
    <col min="6673" max="6674" width="15.85546875" customWidth="1"/>
    <col min="6675" max="6675" width="11.85546875" customWidth="1"/>
    <col min="6676" max="6676" width="8" customWidth="1"/>
    <col min="6677" max="6677" width="9.140625" customWidth="1"/>
    <col min="6678" max="6678" width="11.7109375" customWidth="1"/>
    <col min="6679" max="6679" width="10" customWidth="1"/>
    <col min="6680" max="6680" width="9.140625" customWidth="1"/>
    <col min="6681" max="6682" width="9.28515625" customWidth="1"/>
    <col min="6683" max="6683" width="9" customWidth="1"/>
    <col min="6684" max="6684" width="8.5703125" customWidth="1"/>
    <col min="6685" max="6685" width="9.140625" customWidth="1"/>
    <col min="6686" max="6686" width="8.140625" customWidth="1"/>
    <col min="6687" max="6690" width="15.42578125" customWidth="1"/>
    <col min="6691" max="6691" width="11.7109375" customWidth="1"/>
    <col min="6692" max="6692" width="66.28515625" customWidth="1"/>
    <col min="6693" max="6693" width="9.5703125" customWidth="1"/>
    <col min="6694" max="6694" width="60.42578125" customWidth="1"/>
    <col min="6695" max="6695" width="13.42578125" customWidth="1"/>
    <col min="6696" max="6696" width="56.140625" customWidth="1"/>
    <col min="6697" max="6697" width="9.5703125" customWidth="1"/>
    <col min="6698" max="6698" width="58.7109375" customWidth="1"/>
    <col min="6699" max="6699" width="9.5703125" customWidth="1"/>
    <col min="6917" max="6917" width="16.140625" customWidth="1"/>
    <col min="6918" max="6918" width="43.140625" customWidth="1"/>
    <col min="6919" max="6919" width="29.5703125" customWidth="1"/>
    <col min="6920" max="6920" width="34.140625" customWidth="1"/>
    <col min="6921" max="6921" width="7.5703125" customWidth="1"/>
    <col min="6922" max="6922" width="26.42578125" customWidth="1"/>
    <col min="6923" max="6923" width="17.140625" customWidth="1"/>
    <col min="6924" max="6924" width="19.140625" customWidth="1"/>
    <col min="6925" max="6925" width="18.42578125" customWidth="1"/>
    <col min="6926" max="6926" width="17.5703125" customWidth="1"/>
    <col min="6927" max="6927" width="18.85546875" customWidth="1"/>
    <col min="6928" max="6928" width="18.7109375" customWidth="1"/>
    <col min="6929" max="6930" width="15.85546875" customWidth="1"/>
    <col min="6931" max="6931" width="11.85546875" customWidth="1"/>
    <col min="6932" max="6932" width="8" customWidth="1"/>
    <col min="6933" max="6933" width="9.140625" customWidth="1"/>
    <col min="6934" max="6934" width="11.7109375" customWidth="1"/>
    <col min="6935" max="6935" width="10" customWidth="1"/>
    <col min="6936" max="6936" width="9.140625" customWidth="1"/>
    <col min="6937" max="6938" width="9.28515625" customWidth="1"/>
    <col min="6939" max="6939" width="9" customWidth="1"/>
    <col min="6940" max="6940" width="8.5703125" customWidth="1"/>
    <col min="6941" max="6941" width="9.140625" customWidth="1"/>
    <col min="6942" max="6942" width="8.140625" customWidth="1"/>
    <col min="6943" max="6946" width="15.42578125" customWidth="1"/>
    <col min="6947" max="6947" width="11.7109375" customWidth="1"/>
    <col min="6948" max="6948" width="66.28515625" customWidth="1"/>
    <col min="6949" max="6949" width="9.5703125" customWidth="1"/>
    <col min="6950" max="6950" width="60.42578125" customWidth="1"/>
    <col min="6951" max="6951" width="13.42578125" customWidth="1"/>
    <col min="6952" max="6952" width="56.140625" customWidth="1"/>
    <col min="6953" max="6953" width="9.5703125" customWidth="1"/>
    <col min="6954" max="6954" width="58.7109375" customWidth="1"/>
    <col min="6955" max="6955" width="9.5703125" customWidth="1"/>
    <col min="7173" max="7173" width="16.140625" customWidth="1"/>
    <col min="7174" max="7174" width="43.140625" customWidth="1"/>
    <col min="7175" max="7175" width="29.5703125" customWidth="1"/>
    <col min="7176" max="7176" width="34.140625" customWidth="1"/>
    <col min="7177" max="7177" width="7.5703125" customWidth="1"/>
    <col min="7178" max="7178" width="26.42578125" customWidth="1"/>
    <col min="7179" max="7179" width="17.140625" customWidth="1"/>
    <col min="7180" max="7180" width="19.140625" customWidth="1"/>
    <col min="7181" max="7181" width="18.42578125" customWidth="1"/>
    <col min="7182" max="7182" width="17.5703125" customWidth="1"/>
    <col min="7183" max="7183" width="18.85546875" customWidth="1"/>
    <col min="7184" max="7184" width="18.7109375" customWidth="1"/>
    <col min="7185" max="7186" width="15.85546875" customWidth="1"/>
    <col min="7187" max="7187" width="11.85546875" customWidth="1"/>
    <col min="7188" max="7188" width="8" customWidth="1"/>
    <col min="7189" max="7189" width="9.140625" customWidth="1"/>
    <col min="7190" max="7190" width="11.7109375" customWidth="1"/>
    <col min="7191" max="7191" width="10" customWidth="1"/>
    <col min="7192" max="7192" width="9.140625" customWidth="1"/>
    <col min="7193" max="7194" width="9.28515625" customWidth="1"/>
    <col min="7195" max="7195" width="9" customWidth="1"/>
    <col min="7196" max="7196" width="8.5703125" customWidth="1"/>
    <col min="7197" max="7197" width="9.140625" customWidth="1"/>
    <col min="7198" max="7198" width="8.140625" customWidth="1"/>
    <col min="7199" max="7202" width="15.42578125" customWidth="1"/>
    <col min="7203" max="7203" width="11.7109375" customWidth="1"/>
    <col min="7204" max="7204" width="66.28515625" customWidth="1"/>
    <col min="7205" max="7205" width="9.5703125" customWidth="1"/>
    <col min="7206" max="7206" width="60.42578125" customWidth="1"/>
    <col min="7207" max="7207" width="13.42578125" customWidth="1"/>
    <col min="7208" max="7208" width="56.140625" customWidth="1"/>
    <col min="7209" max="7209" width="9.5703125" customWidth="1"/>
    <col min="7210" max="7210" width="58.7109375" customWidth="1"/>
    <col min="7211" max="7211" width="9.5703125" customWidth="1"/>
    <col min="7429" max="7429" width="16.140625" customWidth="1"/>
    <col min="7430" max="7430" width="43.140625" customWidth="1"/>
    <col min="7431" max="7431" width="29.5703125" customWidth="1"/>
    <col min="7432" max="7432" width="34.140625" customWidth="1"/>
    <col min="7433" max="7433" width="7.5703125" customWidth="1"/>
    <col min="7434" max="7434" width="26.42578125" customWidth="1"/>
    <col min="7435" max="7435" width="17.140625" customWidth="1"/>
    <col min="7436" max="7436" width="19.140625" customWidth="1"/>
    <col min="7437" max="7437" width="18.42578125" customWidth="1"/>
    <col min="7438" max="7438" width="17.5703125" customWidth="1"/>
    <col min="7439" max="7439" width="18.85546875" customWidth="1"/>
    <col min="7440" max="7440" width="18.7109375" customWidth="1"/>
    <col min="7441" max="7442" width="15.85546875" customWidth="1"/>
    <col min="7443" max="7443" width="11.85546875" customWidth="1"/>
    <col min="7444" max="7444" width="8" customWidth="1"/>
    <col min="7445" max="7445" width="9.140625" customWidth="1"/>
    <col min="7446" max="7446" width="11.7109375" customWidth="1"/>
    <col min="7447" max="7447" width="10" customWidth="1"/>
    <col min="7448" max="7448" width="9.140625" customWidth="1"/>
    <col min="7449" max="7450" width="9.28515625" customWidth="1"/>
    <col min="7451" max="7451" width="9" customWidth="1"/>
    <col min="7452" max="7452" width="8.5703125" customWidth="1"/>
    <col min="7453" max="7453" width="9.140625" customWidth="1"/>
    <col min="7454" max="7454" width="8.140625" customWidth="1"/>
    <col min="7455" max="7458" width="15.42578125" customWidth="1"/>
    <col min="7459" max="7459" width="11.7109375" customWidth="1"/>
    <col min="7460" max="7460" width="66.28515625" customWidth="1"/>
    <col min="7461" max="7461" width="9.5703125" customWidth="1"/>
    <col min="7462" max="7462" width="60.42578125" customWidth="1"/>
    <col min="7463" max="7463" width="13.42578125" customWidth="1"/>
    <col min="7464" max="7464" width="56.140625" customWidth="1"/>
    <col min="7465" max="7465" width="9.5703125" customWidth="1"/>
    <col min="7466" max="7466" width="58.7109375" customWidth="1"/>
    <col min="7467" max="7467" width="9.5703125" customWidth="1"/>
    <col min="7685" max="7685" width="16.140625" customWidth="1"/>
    <col min="7686" max="7686" width="43.140625" customWidth="1"/>
    <col min="7687" max="7687" width="29.5703125" customWidth="1"/>
    <col min="7688" max="7688" width="34.140625" customWidth="1"/>
    <col min="7689" max="7689" width="7.5703125" customWidth="1"/>
    <col min="7690" max="7690" width="26.42578125" customWidth="1"/>
    <col min="7691" max="7691" width="17.140625" customWidth="1"/>
    <col min="7692" max="7692" width="19.140625" customWidth="1"/>
    <col min="7693" max="7693" width="18.42578125" customWidth="1"/>
    <col min="7694" max="7694" width="17.5703125" customWidth="1"/>
    <col min="7695" max="7695" width="18.85546875" customWidth="1"/>
    <col min="7696" max="7696" width="18.7109375" customWidth="1"/>
    <col min="7697" max="7698" width="15.85546875" customWidth="1"/>
    <col min="7699" max="7699" width="11.85546875" customWidth="1"/>
    <col min="7700" max="7700" width="8" customWidth="1"/>
    <col min="7701" max="7701" width="9.140625" customWidth="1"/>
    <col min="7702" max="7702" width="11.7109375" customWidth="1"/>
    <col min="7703" max="7703" width="10" customWidth="1"/>
    <col min="7704" max="7704" width="9.140625" customWidth="1"/>
    <col min="7705" max="7706" width="9.28515625" customWidth="1"/>
    <col min="7707" max="7707" width="9" customWidth="1"/>
    <col min="7708" max="7708" width="8.5703125" customWidth="1"/>
    <col min="7709" max="7709" width="9.140625" customWidth="1"/>
    <col min="7710" max="7710" width="8.140625" customWidth="1"/>
    <col min="7711" max="7714" width="15.42578125" customWidth="1"/>
    <col min="7715" max="7715" width="11.7109375" customWidth="1"/>
    <col min="7716" max="7716" width="66.28515625" customWidth="1"/>
    <col min="7717" max="7717" width="9.5703125" customWidth="1"/>
    <col min="7718" max="7718" width="60.42578125" customWidth="1"/>
    <col min="7719" max="7719" width="13.42578125" customWidth="1"/>
    <col min="7720" max="7720" width="56.140625" customWidth="1"/>
    <col min="7721" max="7721" width="9.5703125" customWidth="1"/>
    <col min="7722" max="7722" width="58.7109375" customWidth="1"/>
    <col min="7723" max="7723" width="9.5703125" customWidth="1"/>
    <col min="7941" max="7941" width="16.140625" customWidth="1"/>
    <col min="7942" max="7942" width="43.140625" customWidth="1"/>
    <col min="7943" max="7943" width="29.5703125" customWidth="1"/>
    <col min="7944" max="7944" width="34.140625" customWidth="1"/>
    <col min="7945" max="7945" width="7.5703125" customWidth="1"/>
    <col min="7946" max="7946" width="26.42578125" customWidth="1"/>
    <col min="7947" max="7947" width="17.140625" customWidth="1"/>
    <col min="7948" max="7948" width="19.140625" customWidth="1"/>
    <col min="7949" max="7949" width="18.42578125" customWidth="1"/>
    <col min="7950" max="7950" width="17.5703125" customWidth="1"/>
    <col min="7951" max="7951" width="18.85546875" customWidth="1"/>
    <col min="7952" max="7952" width="18.7109375" customWidth="1"/>
    <col min="7953" max="7954" width="15.85546875" customWidth="1"/>
    <col min="7955" max="7955" width="11.85546875" customWidth="1"/>
    <col min="7956" max="7956" width="8" customWidth="1"/>
    <col min="7957" max="7957" width="9.140625" customWidth="1"/>
    <col min="7958" max="7958" width="11.7109375" customWidth="1"/>
    <col min="7959" max="7959" width="10" customWidth="1"/>
    <col min="7960" max="7960" width="9.140625" customWidth="1"/>
    <col min="7961" max="7962" width="9.28515625" customWidth="1"/>
    <col min="7963" max="7963" width="9" customWidth="1"/>
    <col min="7964" max="7964" width="8.5703125" customWidth="1"/>
    <col min="7965" max="7965" width="9.140625" customWidth="1"/>
    <col min="7966" max="7966" width="8.140625" customWidth="1"/>
    <col min="7967" max="7970" width="15.42578125" customWidth="1"/>
    <col min="7971" max="7971" width="11.7109375" customWidth="1"/>
    <col min="7972" max="7972" width="66.28515625" customWidth="1"/>
    <col min="7973" max="7973" width="9.5703125" customWidth="1"/>
    <col min="7974" max="7974" width="60.42578125" customWidth="1"/>
    <col min="7975" max="7975" width="13.42578125" customWidth="1"/>
    <col min="7976" max="7976" width="56.140625" customWidth="1"/>
    <col min="7977" max="7977" width="9.5703125" customWidth="1"/>
    <col min="7978" max="7978" width="58.7109375" customWidth="1"/>
    <col min="7979" max="7979" width="9.5703125" customWidth="1"/>
    <col min="8197" max="8197" width="16.140625" customWidth="1"/>
    <col min="8198" max="8198" width="43.140625" customWidth="1"/>
    <col min="8199" max="8199" width="29.5703125" customWidth="1"/>
    <col min="8200" max="8200" width="34.140625" customWidth="1"/>
    <col min="8201" max="8201" width="7.5703125" customWidth="1"/>
    <col min="8202" max="8202" width="26.42578125" customWidth="1"/>
    <col min="8203" max="8203" width="17.140625" customWidth="1"/>
    <col min="8204" max="8204" width="19.140625" customWidth="1"/>
    <col min="8205" max="8205" width="18.42578125" customWidth="1"/>
    <col min="8206" max="8206" width="17.5703125" customWidth="1"/>
    <col min="8207" max="8207" width="18.85546875" customWidth="1"/>
    <col min="8208" max="8208" width="18.7109375" customWidth="1"/>
    <col min="8209" max="8210" width="15.85546875" customWidth="1"/>
    <col min="8211" max="8211" width="11.85546875" customWidth="1"/>
    <col min="8212" max="8212" width="8" customWidth="1"/>
    <col min="8213" max="8213" width="9.140625" customWidth="1"/>
    <col min="8214" max="8214" width="11.7109375" customWidth="1"/>
    <col min="8215" max="8215" width="10" customWidth="1"/>
    <col min="8216" max="8216" width="9.140625" customWidth="1"/>
    <col min="8217" max="8218" width="9.28515625" customWidth="1"/>
    <col min="8219" max="8219" width="9" customWidth="1"/>
    <col min="8220" max="8220" width="8.5703125" customWidth="1"/>
    <col min="8221" max="8221" width="9.140625" customWidth="1"/>
    <col min="8222" max="8222" width="8.140625" customWidth="1"/>
    <col min="8223" max="8226" width="15.42578125" customWidth="1"/>
    <col min="8227" max="8227" width="11.7109375" customWidth="1"/>
    <col min="8228" max="8228" width="66.28515625" customWidth="1"/>
    <col min="8229" max="8229" width="9.5703125" customWidth="1"/>
    <col min="8230" max="8230" width="60.42578125" customWidth="1"/>
    <col min="8231" max="8231" width="13.42578125" customWidth="1"/>
    <col min="8232" max="8232" width="56.140625" customWidth="1"/>
    <col min="8233" max="8233" width="9.5703125" customWidth="1"/>
    <col min="8234" max="8234" width="58.7109375" customWidth="1"/>
    <col min="8235" max="8235" width="9.5703125" customWidth="1"/>
    <col min="8453" max="8453" width="16.140625" customWidth="1"/>
    <col min="8454" max="8454" width="43.140625" customWidth="1"/>
    <col min="8455" max="8455" width="29.5703125" customWidth="1"/>
    <col min="8456" max="8456" width="34.140625" customWidth="1"/>
    <col min="8457" max="8457" width="7.5703125" customWidth="1"/>
    <col min="8458" max="8458" width="26.42578125" customWidth="1"/>
    <col min="8459" max="8459" width="17.140625" customWidth="1"/>
    <col min="8460" max="8460" width="19.140625" customWidth="1"/>
    <col min="8461" max="8461" width="18.42578125" customWidth="1"/>
    <col min="8462" max="8462" width="17.5703125" customWidth="1"/>
    <col min="8463" max="8463" width="18.85546875" customWidth="1"/>
    <col min="8464" max="8464" width="18.7109375" customWidth="1"/>
    <col min="8465" max="8466" width="15.85546875" customWidth="1"/>
    <col min="8467" max="8467" width="11.85546875" customWidth="1"/>
    <col min="8468" max="8468" width="8" customWidth="1"/>
    <col min="8469" max="8469" width="9.140625" customWidth="1"/>
    <col min="8470" max="8470" width="11.7109375" customWidth="1"/>
    <col min="8471" max="8471" width="10" customWidth="1"/>
    <col min="8472" max="8472" width="9.140625" customWidth="1"/>
    <col min="8473" max="8474" width="9.28515625" customWidth="1"/>
    <col min="8475" max="8475" width="9" customWidth="1"/>
    <col min="8476" max="8476" width="8.5703125" customWidth="1"/>
    <col min="8477" max="8477" width="9.140625" customWidth="1"/>
    <col min="8478" max="8478" width="8.140625" customWidth="1"/>
    <col min="8479" max="8482" width="15.42578125" customWidth="1"/>
    <col min="8483" max="8483" width="11.7109375" customWidth="1"/>
    <col min="8484" max="8484" width="66.28515625" customWidth="1"/>
    <col min="8485" max="8485" width="9.5703125" customWidth="1"/>
    <col min="8486" max="8486" width="60.42578125" customWidth="1"/>
    <col min="8487" max="8487" width="13.42578125" customWidth="1"/>
    <col min="8488" max="8488" width="56.140625" customWidth="1"/>
    <col min="8489" max="8489" width="9.5703125" customWidth="1"/>
    <col min="8490" max="8490" width="58.7109375" customWidth="1"/>
    <col min="8491" max="8491" width="9.5703125" customWidth="1"/>
    <col min="8709" max="8709" width="16.140625" customWidth="1"/>
    <col min="8710" max="8710" width="43.140625" customWidth="1"/>
    <col min="8711" max="8711" width="29.5703125" customWidth="1"/>
    <col min="8712" max="8712" width="34.140625" customWidth="1"/>
    <col min="8713" max="8713" width="7.5703125" customWidth="1"/>
    <col min="8714" max="8714" width="26.42578125" customWidth="1"/>
    <col min="8715" max="8715" width="17.140625" customWidth="1"/>
    <col min="8716" max="8716" width="19.140625" customWidth="1"/>
    <col min="8717" max="8717" width="18.42578125" customWidth="1"/>
    <col min="8718" max="8718" width="17.5703125" customWidth="1"/>
    <col min="8719" max="8719" width="18.85546875" customWidth="1"/>
    <col min="8720" max="8720" width="18.7109375" customWidth="1"/>
    <col min="8721" max="8722" width="15.85546875" customWidth="1"/>
    <col min="8723" max="8723" width="11.85546875" customWidth="1"/>
    <col min="8724" max="8724" width="8" customWidth="1"/>
    <col min="8725" max="8725" width="9.140625" customWidth="1"/>
    <col min="8726" max="8726" width="11.7109375" customWidth="1"/>
    <col min="8727" max="8727" width="10" customWidth="1"/>
    <col min="8728" max="8728" width="9.140625" customWidth="1"/>
    <col min="8729" max="8730" width="9.28515625" customWidth="1"/>
    <col min="8731" max="8731" width="9" customWidth="1"/>
    <col min="8732" max="8732" width="8.5703125" customWidth="1"/>
    <col min="8733" max="8733" width="9.140625" customWidth="1"/>
    <col min="8734" max="8734" width="8.140625" customWidth="1"/>
    <col min="8735" max="8738" width="15.42578125" customWidth="1"/>
    <col min="8739" max="8739" width="11.7109375" customWidth="1"/>
    <col min="8740" max="8740" width="66.28515625" customWidth="1"/>
    <col min="8741" max="8741" width="9.5703125" customWidth="1"/>
    <col min="8742" max="8742" width="60.42578125" customWidth="1"/>
    <col min="8743" max="8743" width="13.42578125" customWidth="1"/>
    <col min="8744" max="8744" width="56.140625" customWidth="1"/>
    <col min="8745" max="8745" width="9.5703125" customWidth="1"/>
    <col min="8746" max="8746" width="58.7109375" customWidth="1"/>
    <col min="8747" max="8747" width="9.5703125" customWidth="1"/>
    <col min="8965" max="8965" width="16.140625" customWidth="1"/>
    <col min="8966" max="8966" width="43.140625" customWidth="1"/>
    <col min="8967" max="8967" width="29.5703125" customWidth="1"/>
    <col min="8968" max="8968" width="34.140625" customWidth="1"/>
    <col min="8969" max="8969" width="7.5703125" customWidth="1"/>
    <col min="8970" max="8970" width="26.42578125" customWidth="1"/>
    <col min="8971" max="8971" width="17.140625" customWidth="1"/>
    <col min="8972" max="8972" width="19.140625" customWidth="1"/>
    <col min="8973" max="8973" width="18.42578125" customWidth="1"/>
    <col min="8974" max="8974" width="17.5703125" customWidth="1"/>
    <col min="8975" max="8975" width="18.85546875" customWidth="1"/>
    <col min="8976" max="8976" width="18.7109375" customWidth="1"/>
    <col min="8977" max="8978" width="15.85546875" customWidth="1"/>
    <col min="8979" max="8979" width="11.85546875" customWidth="1"/>
    <col min="8980" max="8980" width="8" customWidth="1"/>
    <col min="8981" max="8981" width="9.140625" customWidth="1"/>
    <col min="8982" max="8982" width="11.7109375" customWidth="1"/>
    <col min="8983" max="8983" width="10" customWidth="1"/>
    <col min="8984" max="8984" width="9.140625" customWidth="1"/>
    <col min="8985" max="8986" width="9.28515625" customWidth="1"/>
    <col min="8987" max="8987" width="9" customWidth="1"/>
    <col min="8988" max="8988" width="8.5703125" customWidth="1"/>
    <col min="8989" max="8989" width="9.140625" customWidth="1"/>
    <col min="8990" max="8990" width="8.140625" customWidth="1"/>
    <col min="8991" max="8994" width="15.42578125" customWidth="1"/>
    <col min="8995" max="8995" width="11.7109375" customWidth="1"/>
    <col min="8996" max="8996" width="66.28515625" customWidth="1"/>
    <col min="8997" max="8997" width="9.5703125" customWidth="1"/>
    <col min="8998" max="8998" width="60.42578125" customWidth="1"/>
    <col min="8999" max="8999" width="13.42578125" customWidth="1"/>
    <col min="9000" max="9000" width="56.140625" customWidth="1"/>
    <col min="9001" max="9001" width="9.5703125" customWidth="1"/>
    <col min="9002" max="9002" width="58.7109375" customWidth="1"/>
    <col min="9003" max="9003" width="9.5703125" customWidth="1"/>
    <col min="9221" max="9221" width="16.140625" customWidth="1"/>
    <col min="9222" max="9222" width="43.140625" customWidth="1"/>
    <col min="9223" max="9223" width="29.5703125" customWidth="1"/>
    <col min="9224" max="9224" width="34.140625" customWidth="1"/>
    <col min="9225" max="9225" width="7.5703125" customWidth="1"/>
    <col min="9226" max="9226" width="26.42578125" customWidth="1"/>
    <col min="9227" max="9227" width="17.140625" customWidth="1"/>
    <col min="9228" max="9228" width="19.140625" customWidth="1"/>
    <col min="9229" max="9229" width="18.42578125" customWidth="1"/>
    <col min="9230" max="9230" width="17.5703125" customWidth="1"/>
    <col min="9231" max="9231" width="18.85546875" customWidth="1"/>
    <col min="9232" max="9232" width="18.7109375" customWidth="1"/>
    <col min="9233" max="9234" width="15.85546875" customWidth="1"/>
    <col min="9235" max="9235" width="11.85546875" customWidth="1"/>
    <col min="9236" max="9236" width="8" customWidth="1"/>
    <col min="9237" max="9237" width="9.140625" customWidth="1"/>
    <col min="9238" max="9238" width="11.7109375" customWidth="1"/>
    <col min="9239" max="9239" width="10" customWidth="1"/>
    <col min="9240" max="9240" width="9.140625" customWidth="1"/>
    <col min="9241" max="9242" width="9.28515625" customWidth="1"/>
    <col min="9243" max="9243" width="9" customWidth="1"/>
    <col min="9244" max="9244" width="8.5703125" customWidth="1"/>
    <col min="9245" max="9245" width="9.140625" customWidth="1"/>
    <col min="9246" max="9246" width="8.140625" customWidth="1"/>
    <col min="9247" max="9250" width="15.42578125" customWidth="1"/>
    <col min="9251" max="9251" width="11.7109375" customWidth="1"/>
    <col min="9252" max="9252" width="66.28515625" customWidth="1"/>
    <col min="9253" max="9253" width="9.5703125" customWidth="1"/>
    <col min="9254" max="9254" width="60.42578125" customWidth="1"/>
    <col min="9255" max="9255" width="13.42578125" customWidth="1"/>
    <col min="9256" max="9256" width="56.140625" customWidth="1"/>
    <col min="9257" max="9257" width="9.5703125" customWidth="1"/>
    <col min="9258" max="9258" width="58.7109375" customWidth="1"/>
    <col min="9259" max="9259" width="9.5703125" customWidth="1"/>
    <col min="9477" max="9477" width="16.140625" customWidth="1"/>
    <col min="9478" max="9478" width="43.140625" customWidth="1"/>
    <col min="9479" max="9479" width="29.5703125" customWidth="1"/>
    <col min="9480" max="9480" width="34.140625" customWidth="1"/>
    <col min="9481" max="9481" width="7.5703125" customWidth="1"/>
    <col min="9482" max="9482" width="26.42578125" customWidth="1"/>
    <col min="9483" max="9483" width="17.140625" customWidth="1"/>
    <col min="9484" max="9484" width="19.140625" customWidth="1"/>
    <col min="9485" max="9485" width="18.42578125" customWidth="1"/>
    <col min="9486" max="9486" width="17.5703125" customWidth="1"/>
    <col min="9487" max="9487" width="18.85546875" customWidth="1"/>
    <col min="9488" max="9488" width="18.7109375" customWidth="1"/>
    <col min="9489" max="9490" width="15.85546875" customWidth="1"/>
    <col min="9491" max="9491" width="11.85546875" customWidth="1"/>
    <col min="9492" max="9492" width="8" customWidth="1"/>
    <col min="9493" max="9493" width="9.140625" customWidth="1"/>
    <col min="9494" max="9494" width="11.7109375" customWidth="1"/>
    <col min="9495" max="9495" width="10" customWidth="1"/>
    <col min="9496" max="9496" width="9.140625" customWidth="1"/>
    <col min="9497" max="9498" width="9.28515625" customWidth="1"/>
    <col min="9499" max="9499" width="9" customWidth="1"/>
    <col min="9500" max="9500" width="8.5703125" customWidth="1"/>
    <col min="9501" max="9501" width="9.140625" customWidth="1"/>
    <col min="9502" max="9502" width="8.140625" customWidth="1"/>
    <col min="9503" max="9506" width="15.42578125" customWidth="1"/>
    <col min="9507" max="9507" width="11.7109375" customWidth="1"/>
    <col min="9508" max="9508" width="66.28515625" customWidth="1"/>
    <col min="9509" max="9509" width="9.5703125" customWidth="1"/>
    <col min="9510" max="9510" width="60.42578125" customWidth="1"/>
    <col min="9511" max="9511" width="13.42578125" customWidth="1"/>
    <col min="9512" max="9512" width="56.140625" customWidth="1"/>
    <col min="9513" max="9513" width="9.5703125" customWidth="1"/>
    <col min="9514" max="9514" width="58.7109375" customWidth="1"/>
    <col min="9515" max="9515" width="9.5703125" customWidth="1"/>
    <col min="9733" max="9733" width="16.140625" customWidth="1"/>
    <col min="9734" max="9734" width="43.140625" customWidth="1"/>
    <col min="9735" max="9735" width="29.5703125" customWidth="1"/>
    <col min="9736" max="9736" width="34.140625" customWidth="1"/>
    <col min="9737" max="9737" width="7.5703125" customWidth="1"/>
    <col min="9738" max="9738" width="26.42578125" customWidth="1"/>
    <col min="9739" max="9739" width="17.140625" customWidth="1"/>
    <col min="9740" max="9740" width="19.140625" customWidth="1"/>
    <col min="9741" max="9741" width="18.42578125" customWidth="1"/>
    <col min="9742" max="9742" width="17.5703125" customWidth="1"/>
    <col min="9743" max="9743" width="18.85546875" customWidth="1"/>
    <col min="9744" max="9744" width="18.7109375" customWidth="1"/>
    <col min="9745" max="9746" width="15.85546875" customWidth="1"/>
    <col min="9747" max="9747" width="11.85546875" customWidth="1"/>
    <col min="9748" max="9748" width="8" customWidth="1"/>
    <col min="9749" max="9749" width="9.140625" customWidth="1"/>
    <col min="9750" max="9750" width="11.7109375" customWidth="1"/>
    <col min="9751" max="9751" width="10" customWidth="1"/>
    <col min="9752" max="9752" width="9.140625" customWidth="1"/>
    <col min="9753" max="9754" width="9.28515625" customWidth="1"/>
    <col min="9755" max="9755" width="9" customWidth="1"/>
    <col min="9756" max="9756" width="8.5703125" customWidth="1"/>
    <col min="9757" max="9757" width="9.140625" customWidth="1"/>
    <col min="9758" max="9758" width="8.140625" customWidth="1"/>
    <col min="9759" max="9762" width="15.42578125" customWidth="1"/>
    <col min="9763" max="9763" width="11.7109375" customWidth="1"/>
    <col min="9764" max="9764" width="66.28515625" customWidth="1"/>
    <col min="9765" max="9765" width="9.5703125" customWidth="1"/>
    <col min="9766" max="9766" width="60.42578125" customWidth="1"/>
    <col min="9767" max="9767" width="13.42578125" customWidth="1"/>
    <col min="9768" max="9768" width="56.140625" customWidth="1"/>
    <col min="9769" max="9769" width="9.5703125" customWidth="1"/>
    <col min="9770" max="9770" width="58.7109375" customWidth="1"/>
    <col min="9771" max="9771" width="9.5703125" customWidth="1"/>
    <col min="9989" max="9989" width="16.140625" customWidth="1"/>
    <col min="9990" max="9990" width="43.140625" customWidth="1"/>
    <col min="9991" max="9991" width="29.5703125" customWidth="1"/>
    <col min="9992" max="9992" width="34.140625" customWidth="1"/>
    <col min="9993" max="9993" width="7.5703125" customWidth="1"/>
    <col min="9994" max="9994" width="26.42578125" customWidth="1"/>
    <col min="9995" max="9995" width="17.140625" customWidth="1"/>
    <col min="9996" max="9996" width="19.140625" customWidth="1"/>
    <col min="9997" max="9997" width="18.42578125" customWidth="1"/>
    <col min="9998" max="9998" width="17.5703125" customWidth="1"/>
    <col min="9999" max="9999" width="18.85546875" customWidth="1"/>
    <col min="10000" max="10000" width="18.7109375" customWidth="1"/>
    <col min="10001" max="10002" width="15.85546875" customWidth="1"/>
    <col min="10003" max="10003" width="11.85546875" customWidth="1"/>
    <col min="10004" max="10004" width="8" customWidth="1"/>
    <col min="10005" max="10005" width="9.140625" customWidth="1"/>
    <col min="10006" max="10006" width="11.7109375" customWidth="1"/>
    <col min="10007" max="10007" width="10" customWidth="1"/>
    <col min="10008" max="10008" width="9.140625" customWidth="1"/>
    <col min="10009" max="10010" width="9.28515625" customWidth="1"/>
    <col min="10011" max="10011" width="9" customWidth="1"/>
    <col min="10012" max="10012" width="8.5703125" customWidth="1"/>
    <col min="10013" max="10013" width="9.140625" customWidth="1"/>
    <col min="10014" max="10014" width="8.140625" customWidth="1"/>
    <col min="10015" max="10018" width="15.42578125" customWidth="1"/>
    <col min="10019" max="10019" width="11.7109375" customWidth="1"/>
    <col min="10020" max="10020" width="66.28515625" customWidth="1"/>
    <col min="10021" max="10021" width="9.5703125" customWidth="1"/>
    <col min="10022" max="10022" width="60.42578125" customWidth="1"/>
    <col min="10023" max="10023" width="13.42578125" customWidth="1"/>
    <col min="10024" max="10024" width="56.140625" customWidth="1"/>
    <col min="10025" max="10025" width="9.5703125" customWidth="1"/>
    <col min="10026" max="10026" width="58.7109375" customWidth="1"/>
    <col min="10027" max="10027" width="9.5703125" customWidth="1"/>
    <col min="10245" max="10245" width="16.140625" customWidth="1"/>
    <col min="10246" max="10246" width="43.140625" customWidth="1"/>
    <col min="10247" max="10247" width="29.5703125" customWidth="1"/>
    <col min="10248" max="10248" width="34.140625" customWidth="1"/>
    <col min="10249" max="10249" width="7.5703125" customWidth="1"/>
    <col min="10250" max="10250" width="26.42578125" customWidth="1"/>
    <col min="10251" max="10251" width="17.140625" customWidth="1"/>
    <col min="10252" max="10252" width="19.140625" customWidth="1"/>
    <col min="10253" max="10253" width="18.42578125" customWidth="1"/>
    <col min="10254" max="10254" width="17.5703125" customWidth="1"/>
    <col min="10255" max="10255" width="18.85546875" customWidth="1"/>
    <col min="10256" max="10256" width="18.7109375" customWidth="1"/>
    <col min="10257" max="10258" width="15.85546875" customWidth="1"/>
    <col min="10259" max="10259" width="11.85546875" customWidth="1"/>
    <col min="10260" max="10260" width="8" customWidth="1"/>
    <col min="10261" max="10261" width="9.140625" customWidth="1"/>
    <col min="10262" max="10262" width="11.7109375" customWidth="1"/>
    <col min="10263" max="10263" width="10" customWidth="1"/>
    <col min="10264" max="10264" width="9.140625" customWidth="1"/>
    <col min="10265" max="10266" width="9.28515625" customWidth="1"/>
    <col min="10267" max="10267" width="9" customWidth="1"/>
    <col min="10268" max="10268" width="8.5703125" customWidth="1"/>
    <col min="10269" max="10269" width="9.140625" customWidth="1"/>
    <col min="10270" max="10270" width="8.140625" customWidth="1"/>
    <col min="10271" max="10274" width="15.42578125" customWidth="1"/>
    <col min="10275" max="10275" width="11.7109375" customWidth="1"/>
    <col min="10276" max="10276" width="66.28515625" customWidth="1"/>
    <col min="10277" max="10277" width="9.5703125" customWidth="1"/>
    <col min="10278" max="10278" width="60.42578125" customWidth="1"/>
    <col min="10279" max="10279" width="13.42578125" customWidth="1"/>
    <col min="10280" max="10280" width="56.140625" customWidth="1"/>
    <col min="10281" max="10281" width="9.5703125" customWidth="1"/>
    <col min="10282" max="10282" width="58.7109375" customWidth="1"/>
    <col min="10283" max="10283" width="9.5703125" customWidth="1"/>
    <col min="10501" max="10501" width="16.140625" customWidth="1"/>
    <col min="10502" max="10502" width="43.140625" customWidth="1"/>
    <col min="10503" max="10503" width="29.5703125" customWidth="1"/>
    <col min="10504" max="10504" width="34.140625" customWidth="1"/>
    <col min="10505" max="10505" width="7.5703125" customWidth="1"/>
    <col min="10506" max="10506" width="26.42578125" customWidth="1"/>
    <col min="10507" max="10507" width="17.140625" customWidth="1"/>
    <col min="10508" max="10508" width="19.140625" customWidth="1"/>
    <col min="10509" max="10509" width="18.42578125" customWidth="1"/>
    <col min="10510" max="10510" width="17.5703125" customWidth="1"/>
    <col min="10511" max="10511" width="18.85546875" customWidth="1"/>
    <col min="10512" max="10512" width="18.7109375" customWidth="1"/>
    <col min="10513" max="10514" width="15.85546875" customWidth="1"/>
    <col min="10515" max="10515" width="11.85546875" customWidth="1"/>
    <col min="10516" max="10516" width="8" customWidth="1"/>
    <col min="10517" max="10517" width="9.140625" customWidth="1"/>
    <col min="10518" max="10518" width="11.7109375" customWidth="1"/>
    <col min="10519" max="10519" width="10" customWidth="1"/>
    <col min="10520" max="10520" width="9.140625" customWidth="1"/>
    <col min="10521" max="10522" width="9.28515625" customWidth="1"/>
    <col min="10523" max="10523" width="9" customWidth="1"/>
    <col min="10524" max="10524" width="8.5703125" customWidth="1"/>
    <col min="10525" max="10525" width="9.140625" customWidth="1"/>
    <col min="10526" max="10526" width="8.140625" customWidth="1"/>
    <col min="10527" max="10530" width="15.42578125" customWidth="1"/>
    <col min="10531" max="10531" width="11.7109375" customWidth="1"/>
    <col min="10532" max="10532" width="66.28515625" customWidth="1"/>
    <col min="10533" max="10533" width="9.5703125" customWidth="1"/>
    <col min="10534" max="10534" width="60.42578125" customWidth="1"/>
    <col min="10535" max="10535" width="13.42578125" customWidth="1"/>
    <col min="10536" max="10536" width="56.140625" customWidth="1"/>
    <col min="10537" max="10537" width="9.5703125" customWidth="1"/>
    <col min="10538" max="10538" width="58.7109375" customWidth="1"/>
    <col min="10539" max="10539" width="9.5703125" customWidth="1"/>
    <col min="10757" max="10757" width="16.140625" customWidth="1"/>
    <col min="10758" max="10758" width="43.140625" customWidth="1"/>
    <col min="10759" max="10759" width="29.5703125" customWidth="1"/>
    <col min="10760" max="10760" width="34.140625" customWidth="1"/>
    <col min="10761" max="10761" width="7.5703125" customWidth="1"/>
    <col min="10762" max="10762" width="26.42578125" customWidth="1"/>
    <col min="10763" max="10763" width="17.140625" customWidth="1"/>
    <col min="10764" max="10764" width="19.140625" customWidth="1"/>
    <col min="10765" max="10765" width="18.42578125" customWidth="1"/>
    <col min="10766" max="10766" width="17.5703125" customWidth="1"/>
    <col min="10767" max="10767" width="18.85546875" customWidth="1"/>
    <col min="10768" max="10768" width="18.7109375" customWidth="1"/>
    <col min="10769" max="10770" width="15.85546875" customWidth="1"/>
    <col min="10771" max="10771" width="11.85546875" customWidth="1"/>
    <col min="10772" max="10772" width="8" customWidth="1"/>
    <col min="10773" max="10773" width="9.140625" customWidth="1"/>
    <col min="10774" max="10774" width="11.7109375" customWidth="1"/>
    <col min="10775" max="10775" width="10" customWidth="1"/>
    <col min="10776" max="10776" width="9.140625" customWidth="1"/>
    <col min="10777" max="10778" width="9.28515625" customWidth="1"/>
    <col min="10779" max="10779" width="9" customWidth="1"/>
    <col min="10780" max="10780" width="8.5703125" customWidth="1"/>
    <col min="10781" max="10781" width="9.140625" customWidth="1"/>
    <col min="10782" max="10782" width="8.140625" customWidth="1"/>
    <col min="10783" max="10786" width="15.42578125" customWidth="1"/>
    <col min="10787" max="10787" width="11.7109375" customWidth="1"/>
    <col min="10788" max="10788" width="66.28515625" customWidth="1"/>
    <col min="10789" max="10789" width="9.5703125" customWidth="1"/>
    <col min="10790" max="10790" width="60.42578125" customWidth="1"/>
    <col min="10791" max="10791" width="13.42578125" customWidth="1"/>
    <col min="10792" max="10792" width="56.140625" customWidth="1"/>
    <col min="10793" max="10793" width="9.5703125" customWidth="1"/>
    <col min="10794" max="10794" width="58.7109375" customWidth="1"/>
    <col min="10795" max="10795" width="9.5703125" customWidth="1"/>
    <col min="11013" max="11013" width="16.140625" customWidth="1"/>
    <col min="11014" max="11014" width="43.140625" customWidth="1"/>
    <col min="11015" max="11015" width="29.5703125" customWidth="1"/>
    <col min="11016" max="11016" width="34.140625" customWidth="1"/>
    <col min="11017" max="11017" width="7.5703125" customWidth="1"/>
    <col min="11018" max="11018" width="26.42578125" customWidth="1"/>
    <col min="11019" max="11019" width="17.140625" customWidth="1"/>
    <col min="11020" max="11020" width="19.140625" customWidth="1"/>
    <col min="11021" max="11021" width="18.42578125" customWidth="1"/>
    <col min="11022" max="11022" width="17.5703125" customWidth="1"/>
    <col min="11023" max="11023" width="18.85546875" customWidth="1"/>
    <col min="11024" max="11024" width="18.7109375" customWidth="1"/>
    <col min="11025" max="11026" width="15.85546875" customWidth="1"/>
    <col min="11027" max="11027" width="11.85546875" customWidth="1"/>
    <col min="11028" max="11028" width="8" customWidth="1"/>
    <col min="11029" max="11029" width="9.140625" customWidth="1"/>
    <col min="11030" max="11030" width="11.7109375" customWidth="1"/>
    <col min="11031" max="11031" width="10" customWidth="1"/>
    <col min="11032" max="11032" width="9.140625" customWidth="1"/>
    <col min="11033" max="11034" width="9.28515625" customWidth="1"/>
    <col min="11035" max="11035" width="9" customWidth="1"/>
    <col min="11036" max="11036" width="8.5703125" customWidth="1"/>
    <col min="11037" max="11037" width="9.140625" customWidth="1"/>
    <col min="11038" max="11038" width="8.140625" customWidth="1"/>
    <col min="11039" max="11042" width="15.42578125" customWidth="1"/>
    <col min="11043" max="11043" width="11.7109375" customWidth="1"/>
    <col min="11044" max="11044" width="66.28515625" customWidth="1"/>
    <col min="11045" max="11045" width="9.5703125" customWidth="1"/>
    <col min="11046" max="11046" width="60.42578125" customWidth="1"/>
    <col min="11047" max="11047" width="13.42578125" customWidth="1"/>
    <col min="11048" max="11048" width="56.140625" customWidth="1"/>
    <col min="11049" max="11049" width="9.5703125" customWidth="1"/>
    <col min="11050" max="11050" width="58.7109375" customWidth="1"/>
    <col min="11051" max="11051" width="9.5703125" customWidth="1"/>
    <col min="11269" max="11269" width="16.140625" customWidth="1"/>
    <col min="11270" max="11270" width="43.140625" customWidth="1"/>
    <col min="11271" max="11271" width="29.5703125" customWidth="1"/>
    <col min="11272" max="11272" width="34.140625" customWidth="1"/>
    <col min="11273" max="11273" width="7.5703125" customWidth="1"/>
    <col min="11274" max="11274" width="26.42578125" customWidth="1"/>
    <col min="11275" max="11275" width="17.140625" customWidth="1"/>
    <col min="11276" max="11276" width="19.140625" customWidth="1"/>
    <col min="11277" max="11277" width="18.42578125" customWidth="1"/>
    <col min="11278" max="11278" width="17.5703125" customWidth="1"/>
    <col min="11279" max="11279" width="18.85546875" customWidth="1"/>
    <col min="11280" max="11280" width="18.7109375" customWidth="1"/>
    <col min="11281" max="11282" width="15.85546875" customWidth="1"/>
    <col min="11283" max="11283" width="11.85546875" customWidth="1"/>
    <col min="11284" max="11284" width="8" customWidth="1"/>
    <col min="11285" max="11285" width="9.140625" customWidth="1"/>
    <col min="11286" max="11286" width="11.7109375" customWidth="1"/>
    <col min="11287" max="11287" width="10" customWidth="1"/>
    <col min="11288" max="11288" width="9.140625" customWidth="1"/>
    <col min="11289" max="11290" width="9.28515625" customWidth="1"/>
    <col min="11291" max="11291" width="9" customWidth="1"/>
    <col min="11292" max="11292" width="8.5703125" customWidth="1"/>
    <col min="11293" max="11293" width="9.140625" customWidth="1"/>
    <col min="11294" max="11294" width="8.140625" customWidth="1"/>
    <col min="11295" max="11298" width="15.42578125" customWidth="1"/>
    <col min="11299" max="11299" width="11.7109375" customWidth="1"/>
    <col min="11300" max="11300" width="66.28515625" customWidth="1"/>
    <col min="11301" max="11301" width="9.5703125" customWidth="1"/>
    <col min="11302" max="11302" width="60.42578125" customWidth="1"/>
    <col min="11303" max="11303" width="13.42578125" customWidth="1"/>
    <col min="11304" max="11304" width="56.140625" customWidth="1"/>
    <col min="11305" max="11305" width="9.5703125" customWidth="1"/>
    <col min="11306" max="11306" width="58.7109375" customWidth="1"/>
    <col min="11307" max="11307" width="9.5703125" customWidth="1"/>
    <col min="11525" max="11525" width="16.140625" customWidth="1"/>
    <col min="11526" max="11526" width="43.140625" customWidth="1"/>
    <col min="11527" max="11527" width="29.5703125" customWidth="1"/>
    <col min="11528" max="11528" width="34.140625" customWidth="1"/>
    <col min="11529" max="11529" width="7.5703125" customWidth="1"/>
    <col min="11530" max="11530" width="26.42578125" customWidth="1"/>
    <col min="11531" max="11531" width="17.140625" customWidth="1"/>
    <col min="11532" max="11532" width="19.140625" customWidth="1"/>
    <col min="11533" max="11533" width="18.42578125" customWidth="1"/>
    <col min="11534" max="11534" width="17.5703125" customWidth="1"/>
    <col min="11535" max="11535" width="18.85546875" customWidth="1"/>
    <col min="11536" max="11536" width="18.7109375" customWidth="1"/>
    <col min="11537" max="11538" width="15.85546875" customWidth="1"/>
    <col min="11539" max="11539" width="11.85546875" customWidth="1"/>
    <col min="11540" max="11540" width="8" customWidth="1"/>
    <col min="11541" max="11541" width="9.140625" customWidth="1"/>
    <col min="11542" max="11542" width="11.7109375" customWidth="1"/>
    <col min="11543" max="11543" width="10" customWidth="1"/>
    <col min="11544" max="11544" width="9.140625" customWidth="1"/>
    <col min="11545" max="11546" width="9.28515625" customWidth="1"/>
    <col min="11547" max="11547" width="9" customWidth="1"/>
    <col min="11548" max="11548" width="8.5703125" customWidth="1"/>
    <col min="11549" max="11549" width="9.140625" customWidth="1"/>
    <col min="11550" max="11550" width="8.140625" customWidth="1"/>
    <col min="11551" max="11554" width="15.42578125" customWidth="1"/>
    <col min="11555" max="11555" width="11.7109375" customWidth="1"/>
    <col min="11556" max="11556" width="66.28515625" customWidth="1"/>
    <col min="11557" max="11557" width="9.5703125" customWidth="1"/>
    <col min="11558" max="11558" width="60.42578125" customWidth="1"/>
    <col min="11559" max="11559" width="13.42578125" customWidth="1"/>
    <col min="11560" max="11560" width="56.140625" customWidth="1"/>
    <col min="11561" max="11561" width="9.5703125" customWidth="1"/>
    <col min="11562" max="11562" width="58.7109375" customWidth="1"/>
    <col min="11563" max="11563" width="9.5703125" customWidth="1"/>
    <col min="11781" max="11781" width="16.140625" customWidth="1"/>
    <col min="11782" max="11782" width="43.140625" customWidth="1"/>
    <col min="11783" max="11783" width="29.5703125" customWidth="1"/>
    <col min="11784" max="11784" width="34.140625" customWidth="1"/>
    <col min="11785" max="11785" width="7.5703125" customWidth="1"/>
    <col min="11786" max="11786" width="26.42578125" customWidth="1"/>
    <col min="11787" max="11787" width="17.140625" customWidth="1"/>
    <col min="11788" max="11788" width="19.140625" customWidth="1"/>
    <col min="11789" max="11789" width="18.42578125" customWidth="1"/>
    <col min="11790" max="11790" width="17.5703125" customWidth="1"/>
    <col min="11791" max="11791" width="18.85546875" customWidth="1"/>
    <col min="11792" max="11792" width="18.7109375" customWidth="1"/>
    <col min="11793" max="11794" width="15.85546875" customWidth="1"/>
    <col min="11795" max="11795" width="11.85546875" customWidth="1"/>
    <col min="11796" max="11796" width="8" customWidth="1"/>
    <col min="11797" max="11797" width="9.140625" customWidth="1"/>
    <col min="11798" max="11798" width="11.7109375" customWidth="1"/>
    <col min="11799" max="11799" width="10" customWidth="1"/>
    <col min="11800" max="11800" width="9.140625" customWidth="1"/>
    <col min="11801" max="11802" width="9.28515625" customWidth="1"/>
    <col min="11803" max="11803" width="9" customWidth="1"/>
    <col min="11804" max="11804" width="8.5703125" customWidth="1"/>
    <col min="11805" max="11805" width="9.140625" customWidth="1"/>
    <col min="11806" max="11806" width="8.140625" customWidth="1"/>
    <col min="11807" max="11810" width="15.42578125" customWidth="1"/>
    <col min="11811" max="11811" width="11.7109375" customWidth="1"/>
    <col min="11812" max="11812" width="66.28515625" customWidth="1"/>
    <col min="11813" max="11813" width="9.5703125" customWidth="1"/>
    <col min="11814" max="11814" width="60.42578125" customWidth="1"/>
    <col min="11815" max="11815" width="13.42578125" customWidth="1"/>
    <col min="11816" max="11816" width="56.140625" customWidth="1"/>
    <col min="11817" max="11817" width="9.5703125" customWidth="1"/>
    <col min="11818" max="11818" width="58.7109375" customWidth="1"/>
    <col min="11819" max="11819" width="9.5703125" customWidth="1"/>
    <col min="12037" max="12037" width="16.140625" customWidth="1"/>
    <col min="12038" max="12038" width="43.140625" customWidth="1"/>
    <col min="12039" max="12039" width="29.5703125" customWidth="1"/>
    <col min="12040" max="12040" width="34.140625" customWidth="1"/>
    <col min="12041" max="12041" width="7.5703125" customWidth="1"/>
    <col min="12042" max="12042" width="26.42578125" customWidth="1"/>
    <col min="12043" max="12043" width="17.140625" customWidth="1"/>
    <col min="12044" max="12044" width="19.140625" customWidth="1"/>
    <col min="12045" max="12045" width="18.42578125" customWidth="1"/>
    <col min="12046" max="12046" width="17.5703125" customWidth="1"/>
    <col min="12047" max="12047" width="18.85546875" customWidth="1"/>
    <col min="12048" max="12048" width="18.7109375" customWidth="1"/>
    <col min="12049" max="12050" width="15.85546875" customWidth="1"/>
    <col min="12051" max="12051" width="11.85546875" customWidth="1"/>
    <col min="12052" max="12052" width="8" customWidth="1"/>
    <col min="12053" max="12053" width="9.140625" customWidth="1"/>
    <col min="12054" max="12054" width="11.7109375" customWidth="1"/>
    <col min="12055" max="12055" width="10" customWidth="1"/>
    <col min="12056" max="12056" width="9.140625" customWidth="1"/>
    <col min="12057" max="12058" width="9.28515625" customWidth="1"/>
    <col min="12059" max="12059" width="9" customWidth="1"/>
    <col min="12060" max="12060" width="8.5703125" customWidth="1"/>
    <col min="12061" max="12061" width="9.140625" customWidth="1"/>
    <col min="12062" max="12062" width="8.140625" customWidth="1"/>
    <col min="12063" max="12066" width="15.42578125" customWidth="1"/>
    <col min="12067" max="12067" width="11.7109375" customWidth="1"/>
    <col min="12068" max="12068" width="66.28515625" customWidth="1"/>
    <col min="12069" max="12069" width="9.5703125" customWidth="1"/>
    <col min="12070" max="12070" width="60.42578125" customWidth="1"/>
    <col min="12071" max="12071" width="13.42578125" customWidth="1"/>
    <col min="12072" max="12072" width="56.140625" customWidth="1"/>
    <col min="12073" max="12073" width="9.5703125" customWidth="1"/>
    <col min="12074" max="12074" width="58.7109375" customWidth="1"/>
    <col min="12075" max="12075" width="9.5703125" customWidth="1"/>
    <col min="12293" max="12293" width="16.140625" customWidth="1"/>
    <col min="12294" max="12294" width="43.140625" customWidth="1"/>
    <col min="12295" max="12295" width="29.5703125" customWidth="1"/>
    <col min="12296" max="12296" width="34.140625" customWidth="1"/>
    <col min="12297" max="12297" width="7.5703125" customWidth="1"/>
    <col min="12298" max="12298" width="26.42578125" customWidth="1"/>
    <col min="12299" max="12299" width="17.140625" customWidth="1"/>
    <col min="12300" max="12300" width="19.140625" customWidth="1"/>
    <col min="12301" max="12301" width="18.42578125" customWidth="1"/>
    <col min="12302" max="12302" width="17.5703125" customWidth="1"/>
    <col min="12303" max="12303" width="18.85546875" customWidth="1"/>
    <col min="12304" max="12304" width="18.7109375" customWidth="1"/>
    <col min="12305" max="12306" width="15.85546875" customWidth="1"/>
    <col min="12307" max="12307" width="11.85546875" customWidth="1"/>
    <col min="12308" max="12308" width="8" customWidth="1"/>
    <col min="12309" max="12309" width="9.140625" customWidth="1"/>
    <col min="12310" max="12310" width="11.7109375" customWidth="1"/>
    <col min="12311" max="12311" width="10" customWidth="1"/>
    <col min="12312" max="12312" width="9.140625" customWidth="1"/>
    <col min="12313" max="12314" width="9.28515625" customWidth="1"/>
    <col min="12315" max="12315" width="9" customWidth="1"/>
    <col min="12316" max="12316" width="8.5703125" customWidth="1"/>
    <col min="12317" max="12317" width="9.140625" customWidth="1"/>
    <col min="12318" max="12318" width="8.140625" customWidth="1"/>
    <col min="12319" max="12322" width="15.42578125" customWidth="1"/>
    <col min="12323" max="12323" width="11.7109375" customWidth="1"/>
    <col min="12324" max="12324" width="66.28515625" customWidth="1"/>
    <col min="12325" max="12325" width="9.5703125" customWidth="1"/>
    <col min="12326" max="12326" width="60.42578125" customWidth="1"/>
    <col min="12327" max="12327" width="13.42578125" customWidth="1"/>
    <col min="12328" max="12328" width="56.140625" customWidth="1"/>
    <col min="12329" max="12329" width="9.5703125" customWidth="1"/>
    <col min="12330" max="12330" width="58.7109375" customWidth="1"/>
    <col min="12331" max="12331" width="9.5703125" customWidth="1"/>
    <col min="12549" max="12549" width="16.140625" customWidth="1"/>
    <col min="12550" max="12550" width="43.140625" customWidth="1"/>
    <col min="12551" max="12551" width="29.5703125" customWidth="1"/>
    <col min="12552" max="12552" width="34.140625" customWidth="1"/>
    <col min="12553" max="12553" width="7.5703125" customWidth="1"/>
    <col min="12554" max="12554" width="26.42578125" customWidth="1"/>
    <col min="12555" max="12555" width="17.140625" customWidth="1"/>
    <col min="12556" max="12556" width="19.140625" customWidth="1"/>
    <col min="12557" max="12557" width="18.42578125" customWidth="1"/>
    <col min="12558" max="12558" width="17.5703125" customWidth="1"/>
    <col min="12559" max="12559" width="18.85546875" customWidth="1"/>
    <col min="12560" max="12560" width="18.7109375" customWidth="1"/>
    <col min="12561" max="12562" width="15.85546875" customWidth="1"/>
    <col min="12563" max="12563" width="11.85546875" customWidth="1"/>
    <col min="12564" max="12564" width="8" customWidth="1"/>
    <col min="12565" max="12565" width="9.140625" customWidth="1"/>
    <col min="12566" max="12566" width="11.7109375" customWidth="1"/>
    <col min="12567" max="12567" width="10" customWidth="1"/>
    <col min="12568" max="12568" width="9.140625" customWidth="1"/>
    <col min="12569" max="12570" width="9.28515625" customWidth="1"/>
    <col min="12571" max="12571" width="9" customWidth="1"/>
    <col min="12572" max="12572" width="8.5703125" customWidth="1"/>
    <col min="12573" max="12573" width="9.140625" customWidth="1"/>
    <col min="12574" max="12574" width="8.140625" customWidth="1"/>
    <col min="12575" max="12578" width="15.42578125" customWidth="1"/>
    <col min="12579" max="12579" width="11.7109375" customWidth="1"/>
    <col min="12580" max="12580" width="66.28515625" customWidth="1"/>
    <col min="12581" max="12581" width="9.5703125" customWidth="1"/>
    <col min="12582" max="12582" width="60.42578125" customWidth="1"/>
    <col min="12583" max="12583" width="13.42578125" customWidth="1"/>
    <col min="12584" max="12584" width="56.140625" customWidth="1"/>
    <col min="12585" max="12585" width="9.5703125" customWidth="1"/>
    <col min="12586" max="12586" width="58.7109375" customWidth="1"/>
    <col min="12587" max="12587" width="9.5703125" customWidth="1"/>
    <col min="12805" max="12805" width="16.140625" customWidth="1"/>
    <col min="12806" max="12806" width="43.140625" customWidth="1"/>
    <col min="12807" max="12807" width="29.5703125" customWidth="1"/>
    <col min="12808" max="12808" width="34.140625" customWidth="1"/>
    <col min="12809" max="12809" width="7.5703125" customWidth="1"/>
    <col min="12810" max="12810" width="26.42578125" customWidth="1"/>
    <col min="12811" max="12811" width="17.140625" customWidth="1"/>
    <col min="12812" max="12812" width="19.140625" customWidth="1"/>
    <col min="12813" max="12813" width="18.42578125" customWidth="1"/>
    <col min="12814" max="12814" width="17.5703125" customWidth="1"/>
    <col min="12815" max="12815" width="18.85546875" customWidth="1"/>
    <col min="12816" max="12816" width="18.7109375" customWidth="1"/>
    <col min="12817" max="12818" width="15.85546875" customWidth="1"/>
    <col min="12819" max="12819" width="11.85546875" customWidth="1"/>
    <col min="12820" max="12820" width="8" customWidth="1"/>
    <col min="12821" max="12821" width="9.140625" customWidth="1"/>
    <col min="12822" max="12822" width="11.7109375" customWidth="1"/>
    <col min="12823" max="12823" width="10" customWidth="1"/>
    <col min="12824" max="12824" width="9.140625" customWidth="1"/>
    <col min="12825" max="12826" width="9.28515625" customWidth="1"/>
    <col min="12827" max="12827" width="9" customWidth="1"/>
    <col min="12828" max="12828" width="8.5703125" customWidth="1"/>
    <col min="12829" max="12829" width="9.140625" customWidth="1"/>
    <col min="12830" max="12830" width="8.140625" customWidth="1"/>
    <col min="12831" max="12834" width="15.42578125" customWidth="1"/>
    <col min="12835" max="12835" width="11.7109375" customWidth="1"/>
    <col min="12836" max="12836" width="66.28515625" customWidth="1"/>
    <col min="12837" max="12837" width="9.5703125" customWidth="1"/>
    <col min="12838" max="12838" width="60.42578125" customWidth="1"/>
    <col min="12839" max="12839" width="13.42578125" customWidth="1"/>
    <col min="12840" max="12840" width="56.140625" customWidth="1"/>
    <col min="12841" max="12841" width="9.5703125" customWidth="1"/>
    <col min="12842" max="12842" width="58.7109375" customWidth="1"/>
    <col min="12843" max="12843" width="9.5703125" customWidth="1"/>
    <col min="13061" max="13061" width="16.140625" customWidth="1"/>
    <col min="13062" max="13062" width="43.140625" customWidth="1"/>
    <col min="13063" max="13063" width="29.5703125" customWidth="1"/>
    <col min="13064" max="13064" width="34.140625" customWidth="1"/>
    <col min="13065" max="13065" width="7.5703125" customWidth="1"/>
    <col min="13066" max="13066" width="26.42578125" customWidth="1"/>
    <col min="13067" max="13067" width="17.140625" customWidth="1"/>
    <col min="13068" max="13068" width="19.140625" customWidth="1"/>
    <col min="13069" max="13069" width="18.42578125" customWidth="1"/>
    <col min="13070" max="13070" width="17.5703125" customWidth="1"/>
    <col min="13071" max="13071" width="18.85546875" customWidth="1"/>
    <col min="13072" max="13072" width="18.7109375" customWidth="1"/>
    <col min="13073" max="13074" width="15.85546875" customWidth="1"/>
    <col min="13075" max="13075" width="11.85546875" customWidth="1"/>
    <col min="13076" max="13076" width="8" customWidth="1"/>
    <col min="13077" max="13077" width="9.140625" customWidth="1"/>
    <col min="13078" max="13078" width="11.7109375" customWidth="1"/>
    <col min="13079" max="13079" width="10" customWidth="1"/>
    <col min="13080" max="13080" width="9.140625" customWidth="1"/>
    <col min="13081" max="13082" width="9.28515625" customWidth="1"/>
    <col min="13083" max="13083" width="9" customWidth="1"/>
    <col min="13084" max="13084" width="8.5703125" customWidth="1"/>
    <col min="13085" max="13085" width="9.140625" customWidth="1"/>
    <col min="13086" max="13086" width="8.140625" customWidth="1"/>
    <col min="13087" max="13090" width="15.42578125" customWidth="1"/>
    <col min="13091" max="13091" width="11.7109375" customWidth="1"/>
    <col min="13092" max="13092" width="66.28515625" customWidth="1"/>
    <col min="13093" max="13093" width="9.5703125" customWidth="1"/>
    <col min="13094" max="13094" width="60.42578125" customWidth="1"/>
    <col min="13095" max="13095" width="13.42578125" customWidth="1"/>
    <col min="13096" max="13096" width="56.140625" customWidth="1"/>
    <col min="13097" max="13097" width="9.5703125" customWidth="1"/>
    <col min="13098" max="13098" width="58.7109375" customWidth="1"/>
    <col min="13099" max="13099" width="9.5703125" customWidth="1"/>
    <col min="13317" max="13317" width="16.140625" customWidth="1"/>
    <col min="13318" max="13318" width="43.140625" customWidth="1"/>
    <col min="13319" max="13319" width="29.5703125" customWidth="1"/>
    <col min="13320" max="13320" width="34.140625" customWidth="1"/>
    <col min="13321" max="13321" width="7.5703125" customWidth="1"/>
    <col min="13322" max="13322" width="26.42578125" customWidth="1"/>
    <col min="13323" max="13323" width="17.140625" customWidth="1"/>
    <col min="13324" max="13324" width="19.140625" customWidth="1"/>
    <col min="13325" max="13325" width="18.42578125" customWidth="1"/>
    <col min="13326" max="13326" width="17.5703125" customWidth="1"/>
    <col min="13327" max="13327" width="18.85546875" customWidth="1"/>
    <col min="13328" max="13328" width="18.7109375" customWidth="1"/>
    <col min="13329" max="13330" width="15.85546875" customWidth="1"/>
    <col min="13331" max="13331" width="11.85546875" customWidth="1"/>
    <col min="13332" max="13332" width="8" customWidth="1"/>
    <col min="13333" max="13333" width="9.140625" customWidth="1"/>
    <col min="13334" max="13334" width="11.7109375" customWidth="1"/>
    <col min="13335" max="13335" width="10" customWidth="1"/>
    <col min="13336" max="13336" width="9.140625" customWidth="1"/>
    <col min="13337" max="13338" width="9.28515625" customWidth="1"/>
    <col min="13339" max="13339" width="9" customWidth="1"/>
    <col min="13340" max="13340" width="8.5703125" customWidth="1"/>
    <col min="13341" max="13341" width="9.140625" customWidth="1"/>
    <col min="13342" max="13342" width="8.140625" customWidth="1"/>
    <col min="13343" max="13346" width="15.42578125" customWidth="1"/>
    <col min="13347" max="13347" width="11.7109375" customWidth="1"/>
    <col min="13348" max="13348" width="66.28515625" customWidth="1"/>
    <col min="13349" max="13349" width="9.5703125" customWidth="1"/>
    <col min="13350" max="13350" width="60.42578125" customWidth="1"/>
    <col min="13351" max="13351" width="13.42578125" customWidth="1"/>
    <col min="13352" max="13352" width="56.140625" customWidth="1"/>
    <col min="13353" max="13353" width="9.5703125" customWidth="1"/>
    <col min="13354" max="13354" width="58.7109375" customWidth="1"/>
    <col min="13355" max="13355" width="9.5703125" customWidth="1"/>
    <col min="13573" max="13573" width="16.140625" customWidth="1"/>
    <col min="13574" max="13574" width="43.140625" customWidth="1"/>
    <col min="13575" max="13575" width="29.5703125" customWidth="1"/>
    <col min="13576" max="13576" width="34.140625" customWidth="1"/>
    <col min="13577" max="13577" width="7.5703125" customWidth="1"/>
    <col min="13578" max="13578" width="26.42578125" customWidth="1"/>
    <col min="13579" max="13579" width="17.140625" customWidth="1"/>
    <col min="13580" max="13580" width="19.140625" customWidth="1"/>
    <col min="13581" max="13581" width="18.42578125" customWidth="1"/>
    <col min="13582" max="13582" width="17.5703125" customWidth="1"/>
    <col min="13583" max="13583" width="18.85546875" customWidth="1"/>
    <col min="13584" max="13584" width="18.7109375" customWidth="1"/>
    <col min="13585" max="13586" width="15.85546875" customWidth="1"/>
    <col min="13587" max="13587" width="11.85546875" customWidth="1"/>
    <col min="13588" max="13588" width="8" customWidth="1"/>
    <col min="13589" max="13589" width="9.140625" customWidth="1"/>
    <col min="13590" max="13590" width="11.7109375" customWidth="1"/>
    <col min="13591" max="13591" width="10" customWidth="1"/>
    <col min="13592" max="13592" width="9.140625" customWidth="1"/>
    <col min="13593" max="13594" width="9.28515625" customWidth="1"/>
    <col min="13595" max="13595" width="9" customWidth="1"/>
    <col min="13596" max="13596" width="8.5703125" customWidth="1"/>
    <col min="13597" max="13597" width="9.140625" customWidth="1"/>
    <col min="13598" max="13598" width="8.140625" customWidth="1"/>
    <col min="13599" max="13602" width="15.42578125" customWidth="1"/>
    <col min="13603" max="13603" width="11.7109375" customWidth="1"/>
    <col min="13604" max="13604" width="66.28515625" customWidth="1"/>
    <col min="13605" max="13605" width="9.5703125" customWidth="1"/>
    <col min="13606" max="13606" width="60.42578125" customWidth="1"/>
    <col min="13607" max="13607" width="13.42578125" customWidth="1"/>
    <col min="13608" max="13608" width="56.140625" customWidth="1"/>
    <col min="13609" max="13609" width="9.5703125" customWidth="1"/>
    <col min="13610" max="13610" width="58.7109375" customWidth="1"/>
    <col min="13611" max="13611" width="9.5703125" customWidth="1"/>
    <col min="13829" max="13829" width="16.140625" customWidth="1"/>
    <col min="13830" max="13830" width="43.140625" customWidth="1"/>
    <col min="13831" max="13831" width="29.5703125" customWidth="1"/>
    <col min="13832" max="13832" width="34.140625" customWidth="1"/>
    <col min="13833" max="13833" width="7.5703125" customWidth="1"/>
    <col min="13834" max="13834" width="26.42578125" customWidth="1"/>
    <col min="13835" max="13835" width="17.140625" customWidth="1"/>
    <col min="13836" max="13836" width="19.140625" customWidth="1"/>
    <col min="13837" max="13837" width="18.42578125" customWidth="1"/>
    <col min="13838" max="13838" width="17.5703125" customWidth="1"/>
    <col min="13839" max="13839" width="18.85546875" customWidth="1"/>
    <col min="13840" max="13840" width="18.7109375" customWidth="1"/>
    <col min="13841" max="13842" width="15.85546875" customWidth="1"/>
    <col min="13843" max="13843" width="11.85546875" customWidth="1"/>
    <col min="13844" max="13844" width="8" customWidth="1"/>
    <col min="13845" max="13845" width="9.140625" customWidth="1"/>
    <col min="13846" max="13846" width="11.7109375" customWidth="1"/>
    <col min="13847" max="13847" width="10" customWidth="1"/>
    <col min="13848" max="13848" width="9.140625" customWidth="1"/>
    <col min="13849" max="13850" width="9.28515625" customWidth="1"/>
    <col min="13851" max="13851" width="9" customWidth="1"/>
    <col min="13852" max="13852" width="8.5703125" customWidth="1"/>
    <col min="13853" max="13853" width="9.140625" customWidth="1"/>
    <col min="13854" max="13854" width="8.140625" customWidth="1"/>
    <col min="13855" max="13858" width="15.42578125" customWidth="1"/>
    <col min="13859" max="13859" width="11.7109375" customWidth="1"/>
    <col min="13860" max="13860" width="66.28515625" customWidth="1"/>
    <col min="13861" max="13861" width="9.5703125" customWidth="1"/>
    <col min="13862" max="13862" width="60.42578125" customWidth="1"/>
    <col min="13863" max="13863" width="13.42578125" customWidth="1"/>
    <col min="13864" max="13864" width="56.140625" customWidth="1"/>
    <col min="13865" max="13865" width="9.5703125" customWidth="1"/>
    <col min="13866" max="13866" width="58.7109375" customWidth="1"/>
    <col min="13867" max="13867" width="9.5703125" customWidth="1"/>
    <col min="14085" max="14085" width="16.140625" customWidth="1"/>
    <col min="14086" max="14086" width="43.140625" customWidth="1"/>
    <col min="14087" max="14087" width="29.5703125" customWidth="1"/>
    <col min="14088" max="14088" width="34.140625" customWidth="1"/>
    <col min="14089" max="14089" width="7.5703125" customWidth="1"/>
    <col min="14090" max="14090" width="26.42578125" customWidth="1"/>
    <col min="14091" max="14091" width="17.140625" customWidth="1"/>
    <col min="14092" max="14092" width="19.140625" customWidth="1"/>
    <col min="14093" max="14093" width="18.42578125" customWidth="1"/>
    <col min="14094" max="14094" width="17.5703125" customWidth="1"/>
    <col min="14095" max="14095" width="18.85546875" customWidth="1"/>
    <col min="14096" max="14096" width="18.7109375" customWidth="1"/>
    <col min="14097" max="14098" width="15.85546875" customWidth="1"/>
    <col min="14099" max="14099" width="11.85546875" customWidth="1"/>
    <col min="14100" max="14100" width="8" customWidth="1"/>
    <col min="14101" max="14101" width="9.140625" customWidth="1"/>
    <col min="14102" max="14102" width="11.7109375" customWidth="1"/>
    <col min="14103" max="14103" width="10" customWidth="1"/>
    <col min="14104" max="14104" width="9.140625" customWidth="1"/>
    <col min="14105" max="14106" width="9.28515625" customWidth="1"/>
    <col min="14107" max="14107" width="9" customWidth="1"/>
    <col min="14108" max="14108" width="8.5703125" customWidth="1"/>
    <col min="14109" max="14109" width="9.140625" customWidth="1"/>
    <col min="14110" max="14110" width="8.140625" customWidth="1"/>
    <col min="14111" max="14114" width="15.42578125" customWidth="1"/>
    <col min="14115" max="14115" width="11.7109375" customWidth="1"/>
    <col min="14116" max="14116" width="66.28515625" customWidth="1"/>
    <col min="14117" max="14117" width="9.5703125" customWidth="1"/>
    <col min="14118" max="14118" width="60.42578125" customWidth="1"/>
    <col min="14119" max="14119" width="13.42578125" customWidth="1"/>
    <col min="14120" max="14120" width="56.140625" customWidth="1"/>
    <col min="14121" max="14121" width="9.5703125" customWidth="1"/>
    <col min="14122" max="14122" width="58.7109375" customWidth="1"/>
    <col min="14123" max="14123" width="9.5703125" customWidth="1"/>
    <col min="14341" max="14341" width="16.140625" customWidth="1"/>
    <col min="14342" max="14342" width="43.140625" customWidth="1"/>
    <col min="14343" max="14343" width="29.5703125" customWidth="1"/>
    <col min="14344" max="14344" width="34.140625" customWidth="1"/>
    <col min="14345" max="14345" width="7.5703125" customWidth="1"/>
    <col min="14346" max="14346" width="26.42578125" customWidth="1"/>
    <col min="14347" max="14347" width="17.140625" customWidth="1"/>
    <col min="14348" max="14348" width="19.140625" customWidth="1"/>
    <col min="14349" max="14349" width="18.42578125" customWidth="1"/>
    <col min="14350" max="14350" width="17.5703125" customWidth="1"/>
    <col min="14351" max="14351" width="18.85546875" customWidth="1"/>
    <col min="14352" max="14352" width="18.7109375" customWidth="1"/>
    <col min="14353" max="14354" width="15.85546875" customWidth="1"/>
    <col min="14355" max="14355" width="11.85546875" customWidth="1"/>
    <col min="14356" max="14356" width="8" customWidth="1"/>
    <col min="14357" max="14357" width="9.140625" customWidth="1"/>
    <col min="14358" max="14358" width="11.7109375" customWidth="1"/>
    <col min="14359" max="14359" width="10" customWidth="1"/>
    <col min="14360" max="14360" width="9.140625" customWidth="1"/>
    <col min="14361" max="14362" width="9.28515625" customWidth="1"/>
    <col min="14363" max="14363" width="9" customWidth="1"/>
    <col min="14364" max="14364" width="8.5703125" customWidth="1"/>
    <col min="14365" max="14365" width="9.140625" customWidth="1"/>
    <col min="14366" max="14366" width="8.140625" customWidth="1"/>
    <col min="14367" max="14370" width="15.42578125" customWidth="1"/>
    <col min="14371" max="14371" width="11.7109375" customWidth="1"/>
    <col min="14372" max="14372" width="66.28515625" customWidth="1"/>
    <col min="14373" max="14373" width="9.5703125" customWidth="1"/>
    <col min="14374" max="14374" width="60.42578125" customWidth="1"/>
    <col min="14375" max="14375" width="13.42578125" customWidth="1"/>
    <col min="14376" max="14376" width="56.140625" customWidth="1"/>
    <col min="14377" max="14377" width="9.5703125" customWidth="1"/>
    <col min="14378" max="14378" width="58.7109375" customWidth="1"/>
    <col min="14379" max="14379" width="9.5703125" customWidth="1"/>
    <col min="14597" max="14597" width="16.140625" customWidth="1"/>
    <col min="14598" max="14598" width="43.140625" customWidth="1"/>
    <col min="14599" max="14599" width="29.5703125" customWidth="1"/>
    <col min="14600" max="14600" width="34.140625" customWidth="1"/>
    <col min="14601" max="14601" width="7.5703125" customWidth="1"/>
    <col min="14602" max="14602" width="26.42578125" customWidth="1"/>
    <col min="14603" max="14603" width="17.140625" customWidth="1"/>
    <col min="14604" max="14604" width="19.140625" customWidth="1"/>
    <col min="14605" max="14605" width="18.42578125" customWidth="1"/>
    <col min="14606" max="14606" width="17.5703125" customWidth="1"/>
    <col min="14607" max="14607" width="18.85546875" customWidth="1"/>
    <col min="14608" max="14608" width="18.7109375" customWidth="1"/>
    <col min="14609" max="14610" width="15.85546875" customWidth="1"/>
    <col min="14611" max="14611" width="11.85546875" customWidth="1"/>
    <col min="14612" max="14612" width="8" customWidth="1"/>
    <col min="14613" max="14613" width="9.140625" customWidth="1"/>
    <col min="14614" max="14614" width="11.7109375" customWidth="1"/>
    <col min="14615" max="14615" width="10" customWidth="1"/>
    <col min="14616" max="14616" width="9.140625" customWidth="1"/>
    <col min="14617" max="14618" width="9.28515625" customWidth="1"/>
    <col min="14619" max="14619" width="9" customWidth="1"/>
    <col min="14620" max="14620" width="8.5703125" customWidth="1"/>
    <col min="14621" max="14621" width="9.140625" customWidth="1"/>
    <col min="14622" max="14622" width="8.140625" customWidth="1"/>
    <col min="14623" max="14626" width="15.42578125" customWidth="1"/>
    <col min="14627" max="14627" width="11.7109375" customWidth="1"/>
    <col min="14628" max="14628" width="66.28515625" customWidth="1"/>
    <col min="14629" max="14629" width="9.5703125" customWidth="1"/>
    <col min="14630" max="14630" width="60.42578125" customWidth="1"/>
    <col min="14631" max="14631" width="13.42578125" customWidth="1"/>
    <col min="14632" max="14632" width="56.140625" customWidth="1"/>
    <col min="14633" max="14633" width="9.5703125" customWidth="1"/>
    <col min="14634" max="14634" width="58.7109375" customWidth="1"/>
    <col min="14635" max="14635" width="9.5703125" customWidth="1"/>
    <col min="14853" max="14853" width="16.140625" customWidth="1"/>
    <col min="14854" max="14854" width="43.140625" customWidth="1"/>
    <col min="14855" max="14855" width="29.5703125" customWidth="1"/>
    <col min="14856" max="14856" width="34.140625" customWidth="1"/>
    <col min="14857" max="14857" width="7.5703125" customWidth="1"/>
    <col min="14858" max="14858" width="26.42578125" customWidth="1"/>
    <col min="14859" max="14859" width="17.140625" customWidth="1"/>
    <col min="14860" max="14860" width="19.140625" customWidth="1"/>
    <col min="14861" max="14861" width="18.42578125" customWidth="1"/>
    <col min="14862" max="14862" width="17.5703125" customWidth="1"/>
    <col min="14863" max="14863" width="18.85546875" customWidth="1"/>
    <col min="14864" max="14864" width="18.7109375" customWidth="1"/>
    <col min="14865" max="14866" width="15.85546875" customWidth="1"/>
    <col min="14867" max="14867" width="11.85546875" customWidth="1"/>
    <col min="14868" max="14868" width="8" customWidth="1"/>
    <col min="14869" max="14869" width="9.140625" customWidth="1"/>
    <col min="14870" max="14870" width="11.7109375" customWidth="1"/>
    <col min="14871" max="14871" width="10" customWidth="1"/>
    <col min="14872" max="14872" width="9.140625" customWidth="1"/>
    <col min="14873" max="14874" width="9.28515625" customWidth="1"/>
    <col min="14875" max="14875" width="9" customWidth="1"/>
    <col min="14876" max="14876" width="8.5703125" customWidth="1"/>
    <col min="14877" max="14877" width="9.140625" customWidth="1"/>
    <col min="14878" max="14878" width="8.140625" customWidth="1"/>
    <col min="14879" max="14882" width="15.42578125" customWidth="1"/>
    <col min="14883" max="14883" width="11.7109375" customWidth="1"/>
    <col min="14884" max="14884" width="66.28515625" customWidth="1"/>
    <col min="14885" max="14885" width="9.5703125" customWidth="1"/>
    <col min="14886" max="14886" width="60.42578125" customWidth="1"/>
    <col min="14887" max="14887" width="13.42578125" customWidth="1"/>
    <col min="14888" max="14888" width="56.140625" customWidth="1"/>
    <col min="14889" max="14889" width="9.5703125" customWidth="1"/>
    <col min="14890" max="14890" width="58.7109375" customWidth="1"/>
    <col min="14891" max="14891" width="9.5703125" customWidth="1"/>
    <col min="15109" max="15109" width="16.140625" customWidth="1"/>
    <col min="15110" max="15110" width="43.140625" customWidth="1"/>
    <col min="15111" max="15111" width="29.5703125" customWidth="1"/>
    <col min="15112" max="15112" width="34.140625" customWidth="1"/>
    <col min="15113" max="15113" width="7.5703125" customWidth="1"/>
    <col min="15114" max="15114" width="26.42578125" customWidth="1"/>
    <col min="15115" max="15115" width="17.140625" customWidth="1"/>
    <col min="15116" max="15116" width="19.140625" customWidth="1"/>
    <col min="15117" max="15117" width="18.42578125" customWidth="1"/>
    <col min="15118" max="15118" width="17.5703125" customWidth="1"/>
    <col min="15119" max="15119" width="18.85546875" customWidth="1"/>
    <col min="15120" max="15120" width="18.7109375" customWidth="1"/>
    <col min="15121" max="15122" width="15.85546875" customWidth="1"/>
    <col min="15123" max="15123" width="11.85546875" customWidth="1"/>
    <col min="15124" max="15124" width="8" customWidth="1"/>
    <col min="15125" max="15125" width="9.140625" customWidth="1"/>
    <col min="15126" max="15126" width="11.7109375" customWidth="1"/>
    <col min="15127" max="15127" width="10" customWidth="1"/>
    <col min="15128" max="15128" width="9.140625" customWidth="1"/>
    <col min="15129" max="15130" width="9.28515625" customWidth="1"/>
    <col min="15131" max="15131" width="9" customWidth="1"/>
    <col min="15132" max="15132" width="8.5703125" customWidth="1"/>
    <col min="15133" max="15133" width="9.140625" customWidth="1"/>
    <col min="15134" max="15134" width="8.140625" customWidth="1"/>
    <col min="15135" max="15138" width="15.42578125" customWidth="1"/>
    <col min="15139" max="15139" width="11.7109375" customWidth="1"/>
    <col min="15140" max="15140" width="66.28515625" customWidth="1"/>
    <col min="15141" max="15141" width="9.5703125" customWidth="1"/>
    <col min="15142" max="15142" width="60.42578125" customWidth="1"/>
    <col min="15143" max="15143" width="13.42578125" customWidth="1"/>
    <col min="15144" max="15144" width="56.140625" customWidth="1"/>
    <col min="15145" max="15145" width="9.5703125" customWidth="1"/>
    <col min="15146" max="15146" width="58.7109375" customWidth="1"/>
    <col min="15147" max="15147" width="9.5703125" customWidth="1"/>
    <col min="15365" max="15365" width="16.140625" customWidth="1"/>
    <col min="15366" max="15366" width="43.140625" customWidth="1"/>
    <col min="15367" max="15367" width="29.5703125" customWidth="1"/>
    <col min="15368" max="15368" width="34.140625" customWidth="1"/>
    <col min="15369" max="15369" width="7.5703125" customWidth="1"/>
    <col min="15370" max="15370" width="26.42578125" customWidth="1"/>
    <col min="15371" max="15371" width="17.140625" customWidth="1"/>
    <col min="15372" max="15372" width="19.140625" customWidth="1"/>
    <col min="15373" max="15373" width="18.42578125" customWidth="1"/>
    <col min="15374" max="15374" width="17.5703125" customWidth="1"/>
    <col min="15375" max="15375" width="18.85546875" customWidth="1"/>
    <col min="15376" max="15376" width="18.7109375" customWidth="1"/>
    <col min="15377" max="15378" width="15.85546875" customWidth="1"/>
    <col min="15379" max="15379" width="11.85546875" customWidth="1"/>
    <col min="15380" max="15380" width="8" customWidth="1"/>
    <col min="15381" max="15381" width="9.140625" customWidth="1"/>
    <col min="15382" max="15382" width="11.7109375" customWidth="1"/>
    <col min="15383" max="15383" width="10" customWidth="1"/>
    <col min="15384" max="15384" width="9.140625" customWidth="1"/>
    <col min="15385" max="15386" width="9.28515625" customWidth="1"/>
    <col min="15387" max="15387" width="9" customWidth="1"/>
    <col min="15388" max="15388" width="8.5703125" customWidth="1"/>
    <col min="15389" max="15389" width="9.140625" customWidth="1"/>
    <col min="15390" max="15390" width="8.140625" customWidth="1"/>
    <col min="15391" max="15394" width="15.42578125" customWidth="1"/>
    <col min="15395" max="15395" width="11.7109375" customWidth="1"/>
    <col min="15396" max="15396" width="66.28515625" customWidth="1"/>
    <col min="15397" max="15397" width="9.5703125" customWidth="1"/>
    <col min="15398" max="15398" width="60.42578125" customWidth="1"/>
    <col min="15399" max="15399" width="13.42578125" customWidth="1"/>
    <col min="15400" max="15400" width="56.140625" customWidth="1"/>
    <col min="15401" max="15401" width="9.5703125" customWidth="1"/>
    <col min="15402" max="15402" width="58.7109375" customWidth="1"/>
    <col min="15403" max="15403" width="9.5703125" customWidth="1"/>
    <col min="15621" max="15621" width="16.140625" customWidth="1"/>
    <col min="15622" max="15622" width="43.140625" customWidth="1"/>
    <col min="15623" max="15623" width="29.5703125" customWidth="1"/>
    <col min="15624" max="15624" width="34.140625" customWidth="1"/>
    <col min="15625" max="15625" width="7.5703125" customWidth="1"/>
    <col min="15626" max="15626" width="26.42578125" customWidth="1"/>
    <col min="15627" max="15627" width="17.140625" customWidth="1"/>
    <col min="15628" max="15628" width="19.140625" customWidth="1"/>
    <col min="15629" max="15629" width="18.42578125" customWidth="1"/>
    <col min="15630" max="15630" width="17.5703125" customWidth="1"/>
    <col min="15631" max="15631" width="18.85546875" customWidth="1"/>
    <col min="15632" max="15632" width="18.7109375" customWidth="1"/>
    <col min="15633" max="15634" width="15.85546875" customWidth="1"/>
    <col min="15635" max="15635" width="11.85546875" customWidth="1"/>
    <col min="15636" max="15636" width="8" customWidth="1"/>
    <col min="15637" max="15637" width="9.140625" customWidth="1"/>
    <col min="15638" max="15638" width="11.7109375" customWidth="1"/>
    <col min="15639" max="15639" width="10" customWidth="1"/>
    <col min="15640" max="15640" width="9.140625" customWidth="1"/>
    <col min="15641" max="15642" width="9.28515625" customWidth="1"/>
    <col min="15643" max="15643" width="9" customWidth="1"/>
    <col min="15644" max="15644" width="8.5703125" customWidth="1"/>
    <col min="15645" max="15645" width="9.140625" customWidth="1"/>
    <col min="15646" max="15646" width="8.140625" customWidth="1"/>
    <col min="15647" max="15650" width="15.42578125" customWidth="1"/>
    <col min="15651" max="15651" width="11.7109375" customWidth="1"/>
    <col min="15652" max="15652" width="66.28515625" customWidth="1"/>
    <col min="15653" max="15653" width="9.5703125" customWidth="1"/>
    <col min="15654" max="15654" width="60.42578125" customWidth="1"/>
    <col min="15655" max="15655" width="13.42578125" customWidth="1"/>
    <col min="15656" max="15656" width="56.140625" customWidth="1"/>
    <col min="15657" max="15657" width="9.5703125" customWidth="1"/>
    <col min="15658" max="15658" width="58.7109375" customWidth="1"/>
    <col min="15659" max="15659" width="9.5703125" customWidth="1"/>
    <col min="15877" max="15877" width="16.140625" customWidth="1"/>
    <col min="15878" max="15878" width="43.140625" customWidth="1"/>
    <col min="15879" max="15879" width="29.5703125" customWidth="1"/>
    <col min="15880" max="15880" width="34.140625" customWidth="1"/>
    <col min="15881" max="15881" width="7.5703125" customWidth="1"/>
    <col min="15882" max="15882" width="26.42578125" customWidth="1"/>
    <col min="15883" max="15883" width="17.140625" customWidth="1"/>
    <col min="15884" max="15884" width="19.140625" customWidth="1"/>
    <col min="15885" max="15885" width="18.42578125" customWidth="1"/>
    <col min="15886" max="15886" width="17.5703125" customWidth="1"/>
    <col min="15887" max="15887" width="18.85546875" customWidth="1"/>
    <col min="15888" max="15888" width="18.7109375" customWidth="1"/>
    <col min="15889" max="15890" width="15.85546875" customWidth="1"/>
    <col min="15891" max="15891" width="11.85546875" customWidth="1"/>
    <col min="15892" max="15892" width="8" customWidth="1"/>
    <col min="15893" max="15893" width="9.140625" customWidth="1"/>
    <col min="15894" max="15894" width="11.7109375" customWidth="1"/>
    <col min="15895" max="15895" width="10" customWidth="1"/>
    <col min="15896" max="15896" width="9.140625" customWidth="1"/>
    <col min="15897" max="15898" width="9.28515625" customWidth="1"/>
    <col min="15899" max="15899" width="9" customWidth="1"/>
    <col min="15900" max="15900" width="8.5703125" customWidth="1"/>
    <col min="15901" max="15901" width="9.140625" customWidth="1"/>
    <col min="15902" max="15902" width="8.140625" customWidth="1"/>
    <col min="15903" max="15906" width="15.42578125" customWidth="1"/>
    <col min="15907" max="15907" width="11.7109375" customWidth="1"/>
    <col min="15908" max="15908" width="66.28515625" customWidth="1"/>
    <col min="15909" max="15909" width="9.5703125" customWidth="1"/>
    <col min="15910" max="15910" width="60.42578125" customWidth="1"/>
    <col min="15911" max="15911" width="13.42578125" customWidth="1"/>
    <col min="15912" max="15912" width="56.140625" customWidth="1"/>
    <col min="15913" max="15913" width="9.5703125" customWidth="1"/>
    <col min="15914" max="15914" width="58.7109375" customWidth="1"/>
    <col min="15915" max="15915" width="9.5703125" customWidth="1"/>
    <col min="16133" max="16133" width="16.140625" customWidth="1"/>
    <col min="16134" max="16134" width="43.140625" customWidth="1"/>
    <col min="16135" max="16135" width="29.5703125" customWidth="1"/>
    <col min="16136" max="16136" width="34.140625" customWidth="1"/>
    <col min="16137" max="16137" width="7.5703125" customWidth="1"/>
    <col min="16138" max="16138" width="26.42578125" customWidth="1"/>
    <col min="16139" max="16139" width="17.140625" customWidth="1"/>
    <col min="16140" max="16140" width="19.140625" customWidth="1"/>
    <col min="16141" max="16141" width="18.42578125" customWidth="1"/>
    <col min="16142" max="16142" width="17.5703125" customWidth="1"/>
    <col min="16143" max="16143" width="18.85546875" customWidth="1"/>
    <col min="16144" max="16144" width="18.7109375" customWidth="1"/>
    <col min="16145" max="16146" width="15.85546875" customWidth="1"/>
    <col min="16147" max="16147" width="11.85546875" customWidth="1"/>
    <col min="16148" max="16148" width="8" customWidth="1"/>
    <col min="16149" max="16149" width="9.140625" customWidth="1"/>
    <col min="16150" max="16150" width="11.7109375" customWidth="1"/>
    <col min="16151" max="16151" width="10" customWidth="1"/>
    <col min="16152" max="16152" width="9.140625" customWidth="1"/>
    <col min="16153" max="16154" width="9.28515625" customWidth="1"/>
    <col min="16155" max="16155" width="9" customWidth="1"/>
    <col min="16156" max="16156" width="8.5703125" customWidth="1"/>
    <col min="16157" max="16157" width="9.140625" customWidth="1"/>
    <col min="16158" max="16158" width="8.140625" customWidth="1"/>
    <col min="16159" max="16162" width="15.42578125" customWidth="1"/>
    <col min="16163" max="16163" width="11.7109375" customWidth="1"/>
    <col min="16164" max="16164" width="66.28515625" customWidth="1"/>
    <col min="16165" max="16165" width="9.5703125" customWidth="1"/>
    <col min="16166" max="16166" width="60.42578125" customWidth="1"/>
    <col min="16167" max="16167" width="13.42578125" customWidth="1"/>
    <col min="16168" max="16168" width="56.140625" customWidth="1"/>
    <col min="16169" max="16169" width="9.5703125" customWidth="1"/>
    <col min="16170" max="16170" width="58.7109375" customWidth="1"/>
    <col min="16171" max="16171" width="9.5703125" customWidth="1"/>
  </cols>
  <sheetData>
    <row r="1" spans="1:44" ht="35.25" customHeight="1" thickBot="1" x14ac:dyDescent="0.3">
      <c r="A1" s="384" t="s">
        <v>41</v>
      </c>
      <c r="B1" s="385"/>
      <c r="C1" s="385"/>
      <c r="D1" s="385"/>
      <c r="E1" s="385"/>
      <c r="F1" s="386"/>
      <c r="G1" s="23"/>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5"/>
      <c r="AP1" s="374" t="s">
        <v>35</v>
      </c>
      <c r="AQ1" s="375"/>
    </row>
    <row r="2" spans="1:44" ht="52.5" customHeight="1" thickBot="1" x14ac:dyDescent="0.3">
      <c r="A2" s="387"/>
      <c r="B2" s="388"/>
      <c r="C2" s="388"/>
      <c r="D2" s="388"/>
      <c r="E2" s="388"/>
      <c r="F2" s="389"/>
      <c r="G2" s="26"/>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8"/>
      <c r="AP2" s="376" t="s">
        <v>36</v>
      </c>
      <c r="AQ2" s="377"/>
    </row>
    <row r="3" spans="1:44" ht="30" customHeight="1" x14ac:dyDescent="0.25">
      <c r="A3" s="387"/>
      <c r="B3" s="388"/>
      <c r="C3" s="388"/>
      <c r="D3" s="388"/>
      <c r="E3" s="388"/>
      <c r="F3" s="389"/>
      <c r="G3" s="26"/>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8"/>
      <c r="AP3" s="378">
        <v>43739</v>
      </c>
      <c r="AQ3" s="379"/>
    </row>
    <row r="4" spans="1:44" ht="3" customHeight="1" x14ac:dyDescent="0.25">
      <c r="A4" s="387"/>
      <c r="B4" s="388"/>
      <c r="C4" s="388"/>
      <c r="D4" s="388"/>
      <c r="E4" s="388"/>
      <c r="F4" s="389"/>
      <c r="G4" s="26"/>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8"/>
      <c r="AP4" s="19"/>
      <c r="AQ4" s="20"/>
    </row>
    <row r="5" spans="1:44" ht="9" customHeight="1" thickBot="1" x14ac:dyDescent="0.3">
      <c r="A5" s="390"/>
      <c r="B5" s="391"/>
      <c r="C5" s="391"/>
      <c r="D5" s="391"/>
      <c r="E5" s="391"/>
      <c r="F5" s="392"/>
      <c r="G5" s="29"/>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1"/>
      <c r="AP5" s="21"/>
      <c r="AQ5" s="22"/>
    </row>
    <row r="6" spans="1:44" ht="30" customHeight="1" x14ac:dyDescent="0.25">
      <c r="A6" s="393" t="s">
        <v>0</v>
      </c>
      <c r="B6" s="394"/>
      <c r="C6" s="394"/>
      <c r="D6" s="394"/>
      <c r="E6" s="394"/>
      <c r="F6" s="395"/>
      <c r="G6" s="380" t="s">
        <v>37</v>
      </c>
      <c r="H6" s="381"/>
      <c r="I6" s="381"/>
      <c r="J6" s="381"/>
      <c r="K6" s="1"/>
      <c r="L6" s="1"/>
      <c r="M6" s="1"/>
      <c r="N6" s="1"/>
      <c r="O6" s="1"/>
      <c r="P6" s="1"/>
      <c r="Q6" s="1"/>
      <c r="R6" s="1"/>
      <c r="S6" s="2"/>
      <c r="T6" s="2"/>
      <c r="U6" s="2"/>
      <c r="V6" s="2"/>
      <c r="W6" s="2"/>
      <c r="X6" s="2"/>
      <c r="Y6" s="2"/>
      <c r="Z6" s="2"/>
      <c r="AA6" s="2"/>
      <c r="AB6" s="2"/>
      <c r="AC6" s="2"/>
      <c r="AD6" s="2"/>
      <c r="AE6" s="2"/>
      <c r="AF6" s="2"/>
      <c r="AG6" s="2"/>
      <c r="AH6" s="2"/>
      <c r="AI6" s="2"/>
      <c r="AJ6" s="2"/>
      <c r="AK6" s="13"/>
      <c r="AL6" s="13"/>
      <c r="AM6" s="13"/>
      <c r="AN6" s="13"/>
      <c r="AO6" s="13"/>
      <c r="AP6" s="13"/>
      <c r="AQ6" s="14"/>
    </row>
    <row r="7" spans="1:44" ht="15.75" customHeight="1" thickBot="1" x14ac:dyDescent="0.3">
      <c r="A7" s="396"/>
      <c r="B7" s="397"/>
      <c r="C7" s="397"/>
      <c r="D7" s="397"/>
      <c r="E7" s="397"/>
      <c r="F7" s="398"/>
      <c r="G7" s="382"/>
      <c r="H7" s="383"/>
      <c r="I7" s="383"/>
      <c r="J7" s="383"/>
      <c r="K7" s="3"/>
      <c r="L7" s="3"/>
      <c r="M7" s="3"/>
      <c r="N7" s="3"/>
      <c r="O7" s="3"/>
      <c r="P7" s="3"/>
      <c r="Q7" s="3"/>
      <c r="R7" s="3"/>
      <c r="S7" s="4"/>
      <c r="T7" s="4"/>
      <c r="U7" s="4"/>
      <c r="V7" s="4"/>
      <c r="W7" s="4"/>
      <c r="X7" s="4"/>
      <c r="Y7" s="4"/>
      <c r="Z7" s="4"/>
      <c r="AA7" s="4"/>
      <c r="AB7" s="4"/>
      <c r="AC7" s="4"/>
      <c r="AD7" s="4"/>
      <c r="AE7" s="4"/>
      <c r="AF7" s="4"/>
      <c r="AG7" s="4"/>
      <c r="AH7" s="4"/>
      <c r="AI7" s="4"/>
      <c r="AJ7" s="4"/>
      <c r="AK7" s="15"/>
      <c r="AL7" s="15"/>
      <c r="AM7" s="15"/>
      <c r="AN7" s="15"/>
      <c r="AO7" s="15"/>
      <c r="AP7" s="15"/>
      <c r="AQ7" s="16"/>
    </row>
    <row r="8" spans="1:44" ht="15.75" thickBot="1" x14ac:dyDescent="0.3">
      <c r="E8" s="371"/>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3"/>
      <c r="AK8" s="17"/>
      <c r="AL8" s="17"/>
      <c r="AM8" s="17"/>
      <c r="AN8" s="17"/>
      <c r="AO8" s="17"/>
      <c r="AP8" s="17"/>
      <c r="AQ8" s="17"/>
    </row>
    <row r="9" spans="1:44" ht="27" customHeight="1" thickBot="1" x14ac:dyDescent="0.3">
      <c r="A9" s="403" t="s">
        <v>42</v>
      </c>
      <c r="B9" s="404"/>
      <c r="C9" s="404"/>
      <c r="D9" s="405"/>
      <c r="E9" s="399" t="s">
        <v>43</v>
      </c>
      <c r="F9" s="399"/>
      <c r="G9" s="399"/>
      <c r="H9" s="399"/>
      <c r="I9" s="399"/>
      <c r="J9" s="399"/>
      <c r="K9" s="399"/>
      <c r="L9" s="399"/>
      <c r="M9" s="399"/>
      <c r="N9" s="399"/>
      <c r="O9" s="399"/>
      <c r="P9" s="399"/>
      <c r="Q9" s="399"/>
      <c r="R9" s="399"/>
      <c r="S9" s="400" t="s">
        <v>2</v>
      </c>
      <c r="T9" s="401"/>
      <c r="U9" s="401"/>
      <c r="V9" s="401"/>
      <c r="W9" s="401"/>
      <c r="X9" s="401"/>
      <c r="Y9" s="401"/>
      <c r="Z9" s="401"/>
      <c r="AA9" s="401"/>
      <c r="AB9" s="401"/>
      <c r="AC9" s="401"/>
      <c r="AD9" s="402"/>
      <c r="AE9" s="18"/>
      <c r="AF9" s="18"/>
      <c r="AG9" s="18"/>
      <c r="AH9" s="18"/>
      <c r="AI9" s="399" t="s">
        <v>3</v>
      </c>
      <c r="AJ9" s="399"/>
      <c r="AK9" s="399"/>
      <c r="AL9" s="399"/>
      <c r="AM9" s="399"/>
      <c r="AN9" s="399"/>
      <c r="AO9" s="399"/>
      <c r="AP9" s="399"/>
      <c r="AQ9" s="399"/>
    </row>
    <row r="10" spans="1:44" ht="69.75" customHeight="1" x14ac:dyDescent="0.25">
      <c r="A10" s="406" t="s">
        <v>1</v>
      </c>
      <c r="B10" s="406" t="s">
        <v>38</v>
      </c>
      <c r="C10" s="406" t="s">
        <v>39</v>
      </c>
      <c r="D10" s="406" t="s">
        <v>40</v>
      </c>
      <c r="E10" s="5" t="s">
        <v>4</v>
      </c>
      <c r="F10" s="362" t="s">
        <v>5</v>
      </c>
      <c r="G10" s="362" t="s">
        <v>6</v>
      </c>
      <c r="H10" s="365" t="s">
        <v>7</v>
      </c>
      <c r="I10" s="366" t="s">
        <v>8</v>
      </c>
      <c r="J10" s="362" t="s">
        <v>9</v>
      </c>
      <c r="K10" s="362" t="s">
        <v>10</v>
      </c>
      <c r="L10" s="367" t="s">
        <v>11</v>
      </c>
      <c r="M10" s="362" t="s">
        <v>12</v>
      </c>
      <c r="N10" s="362" t="s">
        <v>13</v>
      </c>
      <c r="O10" s="362" t="s">
        <v>14</v>
      </c>
      <c r="P10" s="362" t="s">
        <v>15</v>
      </c>
      <c r="Q10" s="363" t="s">
        <v>16</v>
      </c>
      <c r="R10" s="364"/>
      <c r="S10" s="357" t="s">
        <v>17</v>
      </c>
      <c r="T10" s="357"/>
      <c r="U10" s="357"/>
      <c r="V10" s="357"/>
      <c r="W10" s="357"/>
      <c r="X10" s="357"/>
      <c r="Y10" s="357"/>
      <c r="Z10" s="357"/>
      <c r="AA10" s="357"/>
      <c r="AB10" s="357"/>
      <c r="AC10" s="357"/>
      <c r="AD10" s="357"/>
      <c r="AE10" s="359" t="s">
        <v>27</v>
      </c>
      <c r="AF10" s="359" t="s">
        <v>28</v>
      </c>
      <c r="AG10" s="359" t="s">
        <v>29</v>
      </c>
      <c r="AH10" s="359" t="s">
        <v>30</v>
      </c>
      <c r="AI10" s="357" t="s">
        <v>18</v>
      </c>
      <c r="AJ10" s="357" t="s">
        <v>19</v>
      </c>
      <c r="AK10" s="357" t="s">
        <v>18</v>
      </c>
      <c r="AL10" s="357" t="s">
        <v>20</v>
      </c>
      <c r="AM10" s="357" t="s">
        <v>18</v>
      </c>
      <c r="AN10" s="357" t="s">
        <v>21</v>
      </c>
      <c r="AO10" s="357" t="s">
        <v>18</v>
      </c>
      <c r="AP10" s="357" t="s">
        <v>22</v>
      </c>
      <c r="AQ10" s="357" t="s">
        <v>23</v>
      </c>
    </row>
    <row r="11" spans="1:44" ht="27.75" customHeight="1" x14ac:dyDescent="0.25">
      <c r="A11" s="407"/>
      <c r="B11" s="407"/>
      <c r="C11" s="407"/>
      <c r="D11" s="407"/>
      <c r="E11" s="6" t="s">
        <v>24</v>
      </c>
      <c r="F11" s="362"/>
      <c r="G11" s="362"/>
      <c r="H11" s="365"/>
      <c r="I11" s="366"/>
      <c r="J11" s="362"/>
      <c r="K11" s="362"/>
      <c r="L11" s="368"/>
      <c r="M11" s="362"/>
      <c r="N11" s="362"/>
      <c r="O11" s="362"/>
      <c r="P11" s="362"/>
      <c r="Q11" s="6" t="s">
        <v>25</v>
      </c>
      <c r="R11" s="6" t="s">
        <v>26</v>
      </c>
      <c r="S11" s="7">
        <v>42400</v>
      </c>
      <c r="T11" s="7">
        <v>42429</v>
      </c>
      <c r="U11" s="7">
        <v>42460</v>
      </c>
      <c r="V11" s="7">
        <v>42490</v>
      </c>
      <c r="W11" s="7">
        <v>42521</v>
      </c>
      <c r="X11" s="7">
        <v>42551</v>
      </c>
      <c r="Y11" s="7">
        <v>42582</v>
      </c>
      <c r="Z11" s="7">
        <v>42613</v>
      </c>
      <c r="AA11" s="7">
        <v>42643</v>
      </c>
      <c r="AB11" s="7">
        <v>42674</v>
      </c>
      <c r="AC11" s="7">
        <v>42704</v>
      </c>
      <c r="AD11" s="7">
        <v>42735</v>
      </c>
      <c r="AE11" s="360"/>
      <c r="AF11" s="360"/>
      <c r="AG11" s="360"/>
      <c r="AH11" s="360"/>
      <c r="AI11" s="358"/>
      <c r="AJ11" s="358"/>
      <c r="AK11" s="358"/>
      <c r="AL11" s="358"/>
      <c r="AM11" s="358"/>
      <c r="AN11" s="358"/>
      <c r="AO11" s="358"/>
      <c r="AP11" s="358"/>
      <c r="AQ11" s="358"/>
    </row>
    <row r="12" spans="1:44" ht="27.75" customHeight="1" thickBot="1" x14ac:dyDescent="0.3">
      <c r="A12" s="408"/>
      <c r="B12" s="408"/>
      <c r="C12" s="408"/>
      <c r="D12" s="408"/>
      <c r="E12" s="369" t="s">
        <v>1</v>
      </c>
      <c r="F12" s="370"/>
      <c r="G12" s="362"/>
      <c r="H12" s="362"/>
      <c r="I12" s="362"/>
      <c r="J12" s="362"/>
      <c r="K12" s="362"/>
      <c r="L12" s="362"/>
      <c r="M12" s="362"/>
      <c r="N12" s="362"/>
      <c r="O12" s="362"/>
      <c r="P12" s="362"/>
      <c r="Q12" s="362"/>
      <c r="R12" s="362"/>
      <c r="S12" s="7"/>
      <c r="T12" s="7"/>
      <c r="U12" s="7"/>
      <c r="V12" s="7"/>
      <c r="W12" s="7"/>
      <c r="X12" s="7"/>
      <c r="Y12" s="7"/>
      <c r="Z12" s="7"/>
      <c r="AA12" s="7"/>
      <c r="AB12" s="7"/>
      <c r="AC12" s="7"/>
      <c r="AD12" s="7"/>
      <c r="AE12" s="361"/>
      <c r="AF12" s="361"/>
      <c r="AG12" s="361"/>
      <c r="AH12" s="361"/>
      <c r="AI12" s="8"/>
      <c r="AJ12" s="8"/>
      <c r="AK12" s="8"/>
      <c r="AL12" s="8"/>
      <c r="AM12" s="8"/>
      <c r="AN12" s="8"/>
      <c r="AO12" s="8"/>
      <c r="AP12" s="8"/>
      <c r="AQ12" s="8"/>
    </row>
    <row r="13" spans="1:44" ht="27" customHeight="1" thickBot="1" x14ac:dyDescent="0.3">
      <c r="A13" s="409"/>
      <c r="B13" s="409"/>
      <c r="C13" s="409"/>
      <c r="D13" s="410"/>
      <c r="E13" s="354"/>
      <c r="F13" s="355"/>
      <c r="G13" s="355"/>
      <c r="H13" s="355"/>
      <c r="I13" s="355"/>
      <c r="J13" s="355"/>
      <c r="K13" s="355"/>
      <c r="L13" s="355"/>
      <c r="M13" s="355"/>
      <c r="N13" s="355"/>
      <c r="O13" s="355"/>
      <c r="P13" s="355"/>
      <c r="Q13" s="355"/>
      <c r="R13" s="356"/>
      <c r="S13" s="8"/>
      <c r="T13" s="8"/>
      <c r="U13" s="8"/>
      <c r="V13" s="8"/>
      <c r="W13" s="8"/>
      <c r="X13" s="8"/>
      <c r="Y13" s="8"/>
      <c r="Z13" s="8"/>
      <c r="AA13" s="8"/>
      <c r="AB13" s="8"/>
      <c r="AC13" s="8"/>
      <c r="AD13" s="9"/>
      <c r="AE13" s="9"/>
      <c r="AF13" s="9"/>
      <c r="AG13" s="9"/>
      <c r="AH13" s="9"/>
      <c r="AI13" s="10" t="e">
        <f>AVERAGE(AI14:AI25)</f>
        <v>#VALUE!</v>
      </c>
      <c r="AJ13" s="11"/>
      <c r="AK13" s="10" t="e">
        <f>AVERAGE(AK14:AK25)</f>
        <v>#VALUE!</v>
      </c>
      <c r="AL13" s="11"/>
      <c r="AM13" s="10" t="e">
        <f>AVERAGE(AM14:AM25)</f>
        <v>#DIV/0!</v>
      </c>
      <c r="AN13" s="11"/>
      <c r="AO13" s="10" t="e">
        <f>AVERAGE(AO14:AO25)</f>
        <v>#VALUE!</v>
      </c>
      <c r="AP13" s="11"/>
      <c r="AQ13" s="10" t="e">
        <f>AVERAGE(AQ14:AQ25)</f>
        <v>#VALUE!</v>
      </c>
      <c r="AR13" s="12"/>
    </row>
    <row r="14" spans="1:44" s="111" customFormat="1" ht="42.75" customHeight="1" x14ac:dyDescent="0.2">
      <c r="A14" s="414" t="s">
        <v>110</v>
      </c>
      <c r="B14" s="414" t="s">
        <v>111</v>
      </c>
      <c r="C14" s="411" t="s">
        <v>112</v>
      </c>
      <c r="D14" s="414" t="s">
        <v>113</v>
      </c>
      <c r="E14" s="334">
        <v>0.05</v>
      </c>
      <c r="F14" s="346" t="s">
        <v>91</v>
      </c>
      <c r="G14" s="339"/>
      <c r="H14" s="124" t="s">
        <v>44</v>
      </c>
      <c r="I14" s="55">
        <v>0.2</v>
      </c>
      <c r="J14" s="348" t="s">
        <v>96</v>
      </c>
      <c r="K14" s="339" t="s">
        <v>97</v>
      </c>
      <c r="L14" s="339" t="s">
        <v>47</v>
      </c>
      <c r="M14" s="339" t="s">
        <v>78</v>
      </c>
      <c r="N14" s="339" t="s">
        <v>98</v>
      </c>
      <c r="O14" s="339">
        <v>0</v>
      </c>
      <c r="P14" s="339">
        <v>0</v>
      </c>
      <c r="Q14" s="339" t="s">
        <v>48</v>
      </c>
      <c r="R14" s="339" t="s">
        <v>49</v>
      </c>
      <c r="S14" s="339"/>
      <c r="T14" s="339"/>
      <c r="U14" s="339"/>
      <c r="V14" s="339"/>
      <c r="W14" s="339"/>
      <c r="X14" s="339"/>
      <c r="Y14" s="339"/>
      <c r="Z14" s="339"/>
      <c r="AA14" s="339"/>
      <c r="AB14" s="339"/>
      <c r="AC14" s="339"/>
      <c r="AD14" s="339"/>
      <c r="AE14" s="339"/>
      <c r="AF14" s="339"/>
      <c r="AG14" s="339"/>
      <c r="AH14" s="339"/>
      <c r="AI14" s="339" t="e">
        <f>1/K14</f>
        <v>#VALUE!</v>
      </c>
      <c r="AJ14" s="339"/>
      <c r="AK14" s="339" t="e">
        <f>1/M14</f>
        <v>#VALUE!</v>
      </c>
      <c r="AL14" s="339"/>
      <c r="AM14" s="339" t="e">
        <f>1/O14</f>
        <v>#DIV/0!</v>
      </c>
      <c r="AN14" s="339"/>
      <c r="AO14" s="339" t="e">
        <f>1/Q14</f>
        <v>#VALUE!</v>
      </c>
      <c r="AP14" s="339"/>
      <c r="AQ14" s="339" t="e">
        <f>SUM(AI14+AK14+AM14+AO14)</f>
        <v>#VALUE!</v>
      </c>
      <c r="AR14" s="110"/>
    </row>
    <row r="15" spans="1:44" s="111" customFormat="1" ht="45" x14ac:dyDescent="0.2">
      <c r="A15" s="415"/>
      <c r="B15" s="415"/>
      <c r="C15" s="412"/>
      <c r="D15" s="415"/>
      <c r="E15" s="335"/>
      <c r="F15" s="345"/>
      <c r="G15" s="340"/>
      <c r="H15" s="124" t="s">
        <v>92</v>
      </c>
      <c r="I15" s="55">
        <v>0.2</v>
      </c>
      <c r="J15" s="349"/>
      <c r="K15" s="340"/>
      <c r="L15" s="340"/>
      <c r="M15" s="340"/>
      <c r="N15" s="340"/>
      <c r="O15" s="340"/>
      <c r="P15" s="340"/>
      <c r="Q15" s="340"/>
      <c r="R15" s="340"/>
      <c r="S15" s="340"/>
      <c r="T15" s="340"/>
      <c r="U15" s="340"/>
      <c r="V15" s="340"/>
      <c r="W15" s="340"/>
      <c r="X15" s="340"/>
      <c r="Y15" s="340"/>
      <c r="Z15" s="340"/>
      <c r="AA15" s="340"/>
      <c r="AB15" s="340"/>
      <c r="AC15" s="340"/>
      <c r="AD15" s="340"/>
      <c r="AE15" s="340"/>
      <c r="AF15" s="340"/>
      <c r="AG15" s="340"/>
      <c r="AH15" s="340"/>
      <c r="AI15" s="340"/>
      <c r="AJ15" s="340"/>
      <c r="AK15" s="340"/>
      <c r="AL15" s="340"/>
      <c r="AM15" s="340"/>
      <c r="AN15" s="340"/>
      <c r="AO15" s="340"/>
      <c r="AP15" s="340"/>
      <c r="AQ15" s="340"/>
      <c r="AR15" s="110"/>
    </row>
    <row r="16" spans="1:44" s="111" customFormat="1" ht="45" x14ac:dyDescent="0.2">
      <c r="A16" s="415"/>
      <c r="B16" s="415"/>
      <c r="C16" s="412"/>
      <c r="D16" s="415"/>
      <c r="E16" s="335"/>
      <c r="F16" s="345"/>
      <c r="G16" s="340"/>
      <c r="H16" s="124" t="s">
        <v>93</v>
      </c>
      <c r="I16" s="55">
        <v>0.2</v>
      </c>
      <c r="J16" s="349"/>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0"/>
      <c r="AK16" s="340"/>
      <c r="AL16" s="340"/>
      <c r="AM16" s="340"/>
      <c r="AN16" s="340"/>
      <c r="AO16" s="340"/>
      <c r="AP16" s="340"/>
      <c r="AQ16" s="340"/>
      <c r="AR16" s="110"/>
    </row>
    <row r="17" spans="1:44" s="111" customFormat="1" ht="45" x14ac:dyDescent="0.2">
      <c r="A17" s="415"/>
      <c r="B17" s="415"/>
      <c r="C17" s="412"/>
      <c r="D17" s="415"/>
      <c r="E17" s="335"/>
      <c r="F17" s="345"/>
      <c r="G17" s="340"/>
      <c r="H17" s="124" t="s">
        <v>94</v>
      </c>
      <c r="I17" s="55">
        <v>0.2</v>
      </c>
      <c r="J17" s="349"/>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0"/>
      <c r="AJ17" s="340"/>
      <c r="AK17" s="340"/>
      <c r="AL17" s="340"/>
      <c r="AM17" s="340"/>
      <c r="AN17" s="340"/>
      <c r="AO17" s="340"/>
      <c r="AP17" s="340"/>
      <c r="AQ17" s="340"/>
      <c r="AR17" s="110"/>
    </row>
    <row r="18" spans="1:44" s="111" customFormat="1" ht="63.75" customHeight="1" x14ac:dyDescent="0.2">
      <c r="A18" s="415"/>
      <c r="B18" s="415"/>
      <c r="C18" s="412"/>
      <c r="D18" s="415"/>
      <c r="E18" s="335"/>
      <c r="F18" s="345"/>
      <c r="G18" s="340"/>
      <c r="H18" s="125" t="s">
        <v>95</v>
      </c>
      <c r="I18" s="57">
        <v>0.2</v>
      </c>
      <c r="J18" s="349"/>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c r="AL18" s="340"/>
      <c r="AM18" s="340"/>
      <c r="AN18" s="340"/>
      <c r="AO18" s="340"/>
      <c r="AP18" s="340"/>
      <c r="AQ18" s="340"/>
      <c r="AR18" s="110"/>
    </row>
    <row r="19" spans="1:44" s="111" customFormat="1" ht="29.25" customHeight="1" thickBot="1" x14ac:dyDescent="0.25">
      <c r="A19" s="415"/>
      <c r="B19" s="415"/>
      <c r="C19" s="413"/>
      <c r="D19" s="416"/>
      <c r="E19" s="119">
        <f>E14</f>
        <v>0.05</v>
      </c>
      <c r="F19" s="38"/>
      <c r="G19" s="38"/>
      <c r="H19" s="126"/>
      <c r="I19" s="86">
        <f>SUM(I14:I18)</f>
        <v>1</v>
      </c>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110"/>
    </row>
    <row r="20" spans="1:44" s="111" customFormat="1" ht="39" customHeight="1" x14ac:dyDescent="0.2">
      <c r="A20" s="415"/>
      <c r="B20" s="415"/>
      <c r="C20" s="414" t="s">
        <v>108</v>
      </c>
      <c r="D20" s="414" t="s">
        <v>114</v>
      </c>
      <c r="E20" s="334">
        <v>0.05</v>
      </c>
      <c r="F20" s="347" t="s">
        <v>99</v>
      </c>
      <c r="G20" s="338"/>
      <c r="H20" s="52" t="s">
        <v>106</v>
      </c>
      <c r="I20" s="53">
        <v>0.2</v>
      </c>
      <c r="J20" s="353" t="s">
        <v>101</v>
      </c>
      <c r="K20" s="338" t="s">
        <v>102</v>
      </c>
      <c r="L20" s="338" t="s">
        <v>103</v>
      </c>
      <c r="M20" s="338" t="s">
        <v>78</v>
      </c>
      <c r="N20" s="338" t="s">
        <v>104</v>
      </c>
      <c r="O20" s="338">
        <v>0</v>
      </c>
      <c r="P20" s="338">
        <v>0</v>
      </c>
      <c r="Q20" s="338" t="s">
        <v>50</v>
      </c>
      <c r="R20" s="338" t="s">
        <v>49</v>
      </c>
      <c r="S20" s="338"/>
      <c r="T20" s="338"/>
      <c r="U20" s="338"/>
      <c r="V20" s="338"/>
      <c r="W20" s="338"/>
      <c r="X20" s="338"/>
      <c r="Y20" s="338"/>
      <c r="Z20" s="338"/>
      <c r="AA20" s="338"/>
      <c r="AB20" s="338"/>
      <c r="AC20" s="338"/>
      <c r="AD20" s="338"/>
      <c r="AE20" s="338"/>
      <c r="AF20" s="338"/>
      <c r="AG20" s="338"/>
      <c r="AH20" s="338"/>
      <c r="AI20" s="338" t="e">
        <f>1/K20</f>
        <v>#VALUE!</v>
      </c>
      <c r="AJ20" s="338"/>
      <c r="AK20" s="338" t="e">
        <f>1/M20</f>
        <v>#VALUE!</v>
      </c>
      <c r="AL20" s="338"/>
      <c r="AM20" s="338" t="e">
        <f>1/O20</f>
        <v>#DIV/0!</v>
      </c>
      <c r="AN20" s="338"/>
      <c r="AO20" s="338" t="e">
        <f>1/Q20</f>
        <v>#VALUE!</v>
      </c>
      <c r="AP20" s="338"/>
      <c r="AQ20" s="338" t="e">
        <f>SUM(AI20+AK20+AM20+AO20)</f>
        <v>#VALUE!</v>
      </c>
      <c r="AR20" s="110"/>
    </row>
    <row r="21" spans="1:44" s="111" customFormat="1" ht="39" customHeight="1" x14ac:dyDescent="0.2">
      <c r="A21" s="415"/>
      <c r="B21" s="415"/>
      <c r="C21" s="415"/>
      <c r="D21" s="415"/>
      <c r="E21" s="335"/>
      <c r="F21" s="347"/>
      <c r="G21" s="338"/>
      <c r="H21" s="54" t="s">
        <v>100</v>
      </c>
      <c r="I21" s="55">
        <v>0.2</v>
      </c>
      <c r="J21" s="353"/>
      <c r="K21" s="338"/>
      <c r="L21" s="338"/>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38"/>
      <c r="AL21" s="338"/>
      <c r="AM21" s="338"/>
      <c r="AN21" s="338"/>
      <c r="AO21" s="338"/>
      <c r="AP21" s="338"/>
      <c r="AQ21" s="338"/>
      <c r="AR21" s="110"/>
    </row>
    <row r="22" spans="1:44" s="111" customFormat="1" ht="39" customHeight="1" x14ac:dyDescent="0.2">
      <c r="A22" s="415"/>
      <c r="B22" s="415"/>
      <c r="C22" s="415"/>
      <c r="D22" s="415"/>
      <c r="E22" s="335"/>
      <c r="F22" s="347"/>
      <c r="G22" s="338"/>
      <c r="H22" s="54" t="s">
        <v>45</v>
      </c>
      <c r="I22" s="55">
        <v>0.2</v>
      </c>
      <c r="J22" s="353"/>
      <c r="K22" s="338"/>
      <c r="L22" s="338"/>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c r="AK22" s="338"/>
      <c r="AL22" s="338"/>
      <c r="AM22" s="338"/>
      <c r="AN22" s="338"/>
      <c r="AO22" s="338"/>
      <c r="AP22" s="338"/>
      <c r="AQ22" s="338"/>
      <c r="AR22" s="110"/>
    </row>
    <row r="23" spans="1:44" s="111" customFormat="1" ht="39" customHeight="1" x14ac:dyDescent="0.2">
      <c r="A23" s="415"/>
      <c r="B23" s="415"/>
      <c r="C23" s="415"/>
      <c r="D23" s="415"/>
      <c r="E23" s="335"/>
      <c r="F23" s="347"/>
      <c r="G23" s="338"/>
      <c r="H23" s="54" t="s">
        <v>105</v>
      </c>
      <c r="I23" s="55">
        <v>0.2</v>
      </c>
      <c r="J23" s="353"/>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338"/>
      <c r="AR23" s="110"/>
    </row>
    <row r="24" spans="1:44" s="111" customFormat="1" ht="39" customHeight="1" x14ac:dyDescent="0.2">
      <c r="A24" s="415"/>
      <c r="B24" s="415"/>
      <c r="C24" s="415"/>
      <c r="D24" s="415"/>
      <c r="E24" s="335"/>
      <c r="F24" s="347"/>
      <c r="G24" s="338"/>
      <c r="H24" s="56" t="s">
        <v>46</v>
      </c>
      <c r="I24" s="57">
        <v>0.2</v>
      </c>
      <c r="J24" s="353"/>
      <c r="K24" s="338"/>
      <c r="L24" s="338"/>
      <c r="M24" s="338"/>
      <c r="N24" s="338"/>
      <c r="O24" s="338"/>
      <c r="P24" s="338"/>
      <c r="Q24" s="338"/>
      <c r="R24" s="338"/>
      <c r="S24" s="338"/>
      <c r="T24" s="338"/>
      <c r="U24" s="338"/>
      <c r="V24" s="338"/>
      <c r="W24" s="338"/>
      <c r="X24" s="338"/>
      <c r="Y24" s="338"/>
      <c r="Z24" s="338"/>
      <c r="AA24" s="338"/>
      <c r="AB24" s="338"/>
      <c r="AC24" s="338"/>
      <c r="AD24" s="338"/>
      <c r="AE24" s="338"/>
      <c r="AF24" s="338"/>
      <c r="AG24" s="338"/>
      <c r="AH24" s="338"/>
      <c r="AI24" s="338"/>
      <c r="AJ24" s="338"/>
      <c r="AK24" s="338"/>
      <c r="AL24" s="338"/>
      <c r="AM24" s="338"/>
      <c r="AN24" s="338"/>
      <c r="AO24" s="338"/>
      <c r="AP24" s="338"/>
      <c r="AQ24" s="338"/>
      <c r="AR24" s="110"/>
    </row>
    <row r="25" spans="1:44" s="111" customFormat="1" ht="29.25" customHeight="1" thickBot="1" x14ac:dyDescent="0.25">
      <c r="A25" s="416"/>
      <c r="B25" s="416"/>
      <c r="C25" s="416"/>
      <c r="D25" s="416"/>
      <c r="E25" s="114">
        <f>E20</f>
        <v>0.05</v>
      </c>
      <c r="F25" s="40"/>
      <c r="G25" s="40"/>
      <c r="H25" s="58"/>
      <c r="I25" s="86">
        <f>SUM(I20:I24)</f>
        <v>1</v>
      </c>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110"/>
    </row>
    <row r="26" spans="1:44" s="111" customFormat="1" ht="40.5" customHeight="1" x14ac:dyDescent="0.2">
      <c r="A26" s="414" t="s">
        <v>110</v>
      </c>
      <c r="B26" s="414" t="s">
        <v>107</v>
      </c>
      <c r="C26" s="414" t="s">
        <v>108</v>
      </c>
      <c r="D26" s="414" t="s">
        <v>109</v>
      </c>
      <c r="E26" s="336">
        <v>0.4</v>
      </c>
      <c r="F26" s="341" t="s">
        <v>51</v>
      </c>
      <c r="G26" s="343" t="s">
        <v>52</v>
      </c>
      <c r="H26" s="54" t="s">
        <v>53</v>
      </c>
      <c r="I26" s="53">
        <v>0.1</v>
      </c>
      <c r="J26" s="59" t="s">
        <v>61</v>
      </c>
      <c r="K26" s="60">
        <v>1</v>
      </c>
      <c r="L26" s="59" t="s">
        <v>61</v>
      </c>
      <c r="M26" s="339" t="s">
        <v>78</v>
      </c>
      <c r="N26" s="339" t="s">
        <v>90</v>
      </c>
      <c r="O26" s="109">
        <v>0</v>
      </c>
      <c r="P26" s="109">
        <v>0</v>
      </c>
      <c r="Q26" s="109" t="s">
        <v>50</v>
      </c>
      <c r="R26" s="109" t="s">
        <v>76</v>
      </c>
      <c r="S26" s="417"/>
      <c r="T26" s="417"/>
      <c r="U26" s="417"/>
      <c r="V26" s="417"/>
      <c r="W26" s="417"/>
      <c r="X26" s="417"/>
      <c r="Y26" s="417"/>
      <c r="Z26" s="417"/>
      <c r="AA26" s="417"/>
      <c r="AB26" s="417"/>
      <c r="AC26" s="417"/>
      <c r="AD26" s="417"/>
      <c r="AE26" s="420"/>
      <c r="AF26" s="420"/>
      <c r="AG26" s="420"/>
      <c r="AH26" s="420"/>
      <c r="AI26" s="116">
        <f>($I26/$I$29)*0</f>
        <v>0</v>
      </c>
      <c r="AJ26" s="109"/>
      <c r="AK26" s="116">
        <f>($I26/$I$29)*0</f>
        <v>0</v>
      </c>
      <c r="AL26" s="109"/>
      <c r="AM26" s="116">
        <f>($I26/$I$29)*0</f>
        <v>0</v>
      </c>
      <c r="AN26" s="109"/>
      <c r="AO26" s="116">
        <f>($I26/$I$29)*0</f>
        <v>0</v>
      </c>
      <c r="AP26" s="109"/>
      <c r="AQ26" s="116">
        <f>SUM(AI26+AK26+AM26+AO26)</f>
        <v>0</v>
      </c>
      <c r="AR26" s="110"/>
    </row>
    <row r="27" spans="1:44" s="111" customFormat="1" ht="40.5" customHeight="1" x14ac:dyDescent="0.2">
      <c r="A27" s="415"/>
      <c r="B27" s="415"/>
      <c r="C27" s="415"/>
      <c r="D27" s="415"/>
      <c r="E27" s="337"/>
      <c r="F27" s="340"/>
      <c r="G27" s="340"/>
      <c r="H27" s="54" t="s">
        <v>54</v>
      </c>
      <c r="I27" s="55">
        <v>0.05</v>
      </c>
      <c r="J27" s="59" t="s">
        <v>62</v>
      </c>
      <c r="K27" s="60">
        <v>1</v>
      </c>
      <c r="L27" s="59" t="s">
        <v>62</v>
      </c>
      <c r="M27" s="340"/>
      <c r="N27" s="340"/>
      <c r="O27" s="109">
        <v>0</v>
      </c>
      <c r="P27" s="109">
        <v>0</v>
      </c>
      <c r="Q27" s="109" t="s">
        <v>50</v>
      </c>
      <c r="R27" s="109" t="s">
        <v>76</v>
      </c>
      <c r="S27" s="418"/>
      <c r="T27" s="418"/>
      <c r="U27" s="418"/>
      <c r="V27" s="418"/>
      <c r="W27" s="418"/>
      <c r="X27" s="418"/>
      <c r="Y27" s="418"/>
      <c r="Z27" s="418"/>
      <c r="AA27" s="418"/>
      <c r="AB27" s="418"/>
      <c r="AC27" s="418"/>
      <c r="AD27" s="418"/>
      <c r="AE27" s="421"/>
      <c r="AF27" s="421"/>
      <c r="AG27" s="421"/>
      <c r="AH27" s="421"/>
      <c r="AI27" s="116">
        <f t="shared" ref="AI27:AI28" si="0">($I27/$I$29)*0</f>
        <v>0</v>
      </c>
      <c r="AJ27" s="109"/>
      <c r="AK27" s="116">
        <f>($I27/$I$29)*0</f>
        <v>0</v>
      </c>
      <c r="AL27" s="109"/>
      <c r="AM27" s="116">
        <f>($I27/$I$29)*0</f>
        <v>0</v>
      </c>
      <c r="AN27" s="109"/>
      <c r="AO27" s="116">
        <f>($I27/$I$29)*0</f>
        <v>0</v>
      </c>
      <c r="AP27" s="109"/>
      <c r="AQ27" s="116">
        <f t="shared" ref="AQ27:AQ28" si="1">SUM(AI27+AK27+AM27+AO27)</f>
        <v>0</v>
      </c>
      <c r="AR27" s="110"/>
    </row>
    <row r="28" spans="1:44" s="111" customFormat="1" ht="69" customHeight="1" x14ac:dyDescent="0.2">
      <c r="A28" s="415"/>
      <c r="B28" s="415"/>
      <c r="C28" s="415"/>
      <c r="D28" s="415"/>
      <c r="E28" s="337"/>
      <c r="F28" s="342"/>
      <c r="G28" s="342"/>
      <c r="H28" s="54" t="s">
        <v>55</v>
      </c>
      <c r="I28" s="55">
        <v>0.85</v>
      </c>
      <c r="J28" s="62" t="s">
        <v>63</v>
      </c>
      <c r="K28" s="60">
        <v>4</v>
      </c>
      <c r="L28" s="61" t="s">
        <v>84</v>
      </c>
      <c r="M28" s="342"/>
      <c r="N28" s="342"/>
      <c r="O28" s="109">
        <v>0</v>
      </c>
      <c r="P28" s="109">
        <v>0</v>
      </c>
      <c r="Q28" s="109" t="s">
        <v>76</v>
      </c>
      <c r="R28" s="109" t="s">
        <v>49</v>
      </c>
      <c r="S28" s="418"/>
      <c r="T28" s="418"/>
      <c r="U28" s="418"/>
      <c r="V28" s="418"/>
      <c r="W28" s="418"/>
      <c r="X28" s="418"/>
      <c r="Y28" s="418"/>
      <c r="Z28" s="418"/>
      <c r="AA28" s="418"/>
      <c r="AB28" s="418"/>
      <c r="AC28" s="418"/>
      <c r="AD28" s="418"/>
      <c r="AE28" s="421"/>
      <c r="AF28" s="421"/>
      <c r="AG28" s="421"/>
      <c r="AH28" s="421"/>
      <c r="AI28" s="116">
        <f t="shared" si="0"/>
        <v>0</v>
      </c>
      <c r="AJ28" s="109"/>
      <c r="AK28" s="116">
        <f>(($I28/$I$29)/4)*0</f>
        <v>0</v>
      </c>
      <c r="AL28" s="109"/>
      <c r="AM28" s="116">
        <f>(($I28/$I$29)/4)*0</f>
        <v>0</v>
      </c>
      <c r="AN28" s="109"/>
      <c r="AO28" s="116">
        <f>(($I28/$I$29)/4)*0</f>
        <v>0</v>
      </c>
      <c r="AP28" s="109"/>
      <c r="AQ28" s="116">
        <f t="shared" si="1"/>
        <v>0</v>
      </c>
      <c r="AR28" s="110"/>
    </row>
    <row r="29" spans="1:44" s="133" customFormat="1" ht="29.25" customHeight="1" x14ac:dyDescent="0.25">
      <c r="A29" s="415"/>
      <c r="B29" s="415"/>
      <c r="C29" s="415"/>
      <c r="D29" s="415"/>
      <c r="E29" s="115">
        <f>E26</f>
        <v>0.4</v>
      </c>
      <c r="F29" s="63"/>
      <c r="G29" s="58"/>
      <c r="H29" s="58"/>
      <c r="I29" s="86">
        <f>SUM(I26:I28)</f>
        <v>1</v>
      </c>
      <c r="J29" s="127"/>
      <c r="K29" s="128"/>
      <c r="L29" s="129"/>
      <c r="M29" s="130"/>
      <c r="N29" s="130"/>
      <c r="O29" s="130"/>
      <c r="P29" s="130"/>
      <c r="Q29" s="130"/>
      <c r="R29" s="130"/>
      <c r="S29" s="419"/>
      <c r="T29" s="419"/>
      <c r="U29" s="419"/>
      <c r="V29" s="419"/>
      <c r="W29" s="419"/>
      <c r="X29" s="419"/>
      <c r="Y29" s="419"/>
      <c r="Z29" s="419"/>
      <c r="AA29" s="419"/>
      <c r="AB29" s="419"/>
      <c r="AC29" s="419"/>
      <c r="AD29" s="419"/>
      <c r="AE29" s="422"/>
      <c r="AF29" s="422"/>
      <c r="AG29" s="422"/>
      <c r="AH29" s="422"/>
      <c r="AI29" s="131">
        <f>SUM(AI26:AI28)*E29</f>
        <v>0</v>
      </c>
      <c r="AJ29" s="130"/>
      <c r="AK29" s="130">
        <f>SUM(AK26:AK28)*E29</f>
        <v>0</v>
      </c>
      <c r="AL29" s="130"/>
      <c r="AM29" s="130">
        <f>SUM(AM26:AM28)*E29</f>
        <v>0</v>
      </c>
      <c r="AN29" s="130"/>
      <c r="AO29" s="130">
        <f>SUM(AO26:AO28)*E29</f>
        <v>0</v>
      </c>
      <c r="AP29" s="130"/>
      <c r="AQ29" s="131">
        <f>AI29+AK29+AM29+AO29</f>
        <v>0</v>
      </c>
      <c r="AR29" s="132"/>
    </row>
    <row r="30" spans="1:44" s="111" customFormat="1" ht="60.75" customHeight="1" x14ac:dyDescent="0.2">
      <c r="A30" s="415"/>
      <c r="B30" s="415"/>
      <c r="C30" s="415"/>
      <c r="D30" s="415"/>
      <c r="E30" s="336">
        <v>0.45</v>
      </c>
      <c r="F30" s="341" t="s">
        <v>74</v>
      </c>
      <c r="G30" s="344" t="s">
        <v>56</v>
      </c>
      <c r="H30" s="344" t="s">
        <v>59</v>
      </c>
      <c r="I30" s="352">
        <v>0.7</v>
      </c>
      <c r="J30" s="65" t="s">
        <v>64</v>
      </c>
      <c r="K30" s="66">
        <v>2</v>
      </c>
      <c r="L30" s="67" t="s">
        <v>85</v>
      </c>
      <c r="M30" s="339" t="s">
        <v>78</v>
      </c>
      <c r="N30" s="339" t="s">
        <v>90</v>
      </c>
      <c r="O30" s="109">
        <v>0</v>
      </c>
      <c r="P30" s="109">
        <v>0</v>
      </c>
      <c r="Q30" s="109" t="s">
        <v>50</v>
      </c>
      <c r="R30" s="109" t="s">
        <v>49</v>
      </c>
      <c r="S30" s="417"/>
      <c r="T30" s="417"/>
      <c r="U30" s="417"/>
      <c r="V30" s="417"/>
      <c r="W30" s="417"/>
      <c r="X30" s="417"/>
      <c r="Y30" s="417"/>
      <c r="Z30" s="417"/>
      <c r="AA30" s="417"/>
      <c r="AB30" s="417"/>
      <c r="AC30" s="417"/>
      <c r="AD30" s="417"/>
      <c r="AE30" s="420"/>
      <c r="AF30" s="420"/>
      <c r="AG30" s="420"/>
      <c r="AH30" s="420"/>
      <c r="AI30" s="118">
        <f>($I$30/$G$47)*0</f>
        <v>0</v>
      </c>
      <c r="AJ30" s="59"/>
      <c r="AK30" s="118">
        <f>($I$30/$G$47)*0</f>
        <v>0</v>
      </c>
      <c r="AL30" s="59"/>
      <c r="AM30" s="118">
        <f>($I$30/$G$47)*0</f>
        <v>0</v>
      </c>
      <c r="AN30" s="59"/>
      <c r="AO30" s="118">
        <f>($I$30/$G$47)*0</f>
        <v>0</v>
      </c>
      <c r="AP30" s="59"/>
      <c r="AQ30" s="135">
        <f>SUM(AI30+AK30+AM30+AO30)</f>
        <v>0</v>
      </c>
      <c r="AR30" s="110"/>
    </row>
    <row r="31" spans="1:44" s="111" customFormat="1" ht="60" x14ac:dyDescent="0.2">
      <c r="A31" s="415"/>
      <c r="B31" s="415"/>
      <c r="C31" s="415"/>
      <c r="D31" s="415"/>
      <c r="E31" s="337"/>
      <c r="F31" s="345"/>
      <c r="G31" s="340"/>
      <c r="H31" s="340"/>
      <c r="I31" s="340"/>
      <c r="J31" s="112" t="s">
        <v>77</v>
      </c>
      <c r="K31" s="66">
        <v>3</v>
      </c>
      <c r="L31" s="67" t="s">
        <v>85</v>
      </c>
      <c r="M31" s="340"/>
      <c r="N31" s="340"/>
      <c r="O31" s="109">
        <v>0</v>
      </c>
      <c r="P31" s="109">
        <v>0</v>
      </c>
      <c r="Q31" s="109" t="s">
        <v>50</v>
      </c>
      <c r="R31" s="109" t="s">
        <v>49</v>
      </c>
      <c r="S31" s="418"/>
      <c r="T31" s="418"/>
      <c r="U31" s="418"/>
      <c r="V31" s="418"/>
      <c r="W31" s="418"/>
      <c r="X31" s="418"/>
      <c r="Y31" s="418"/>
      <c r="Z31" s="418"/>
      <c r="AA31" s="418"/>
      <c r="AB31" s="418"/>
      <c r="AC31" s="418"/>
      <c r="AD31" s="418"/>
      <c r="AE31" s="421"/>
      <c r="AF31" s="421"/>
      <c r="AG31" s="421"/>
      <c r="AH31" s="421"/>
      <c r="AI31" s="118">
        <f t="shared" ref="AI31:AI38" si="2">($I$30/$G$47)*0</f>
        <v>0</v>
      </c>
      <c r="AJ31" s="113"/>
      <c r="AK31" s="118">
        <f t="shared" ref="AK31:AO38" si="3">($I$30/$G$47)*0</f>
        <v>0</v>
      </c>
      <c r="AL31" s="113"/>
      <c r="AM31" s="118">
        <f t="shared" si="3"/>
        <v>0</v>
      </c>
      <c r="AN31" s="113"/>
      <c r="AO31" s="118">
        <f t="shared" si="3"/>
        <v>0</v>
      </c>
      <c r="AP31" s="113"/>
      <c r="AQ31" s="135">
        <f t="shared" ref="AQ31:AQ43" si="4">SUM(AI31+AK31+AM31+AO31)</f>
        <v>0</v>
      </c>
      <c r="AR31" s="110"/>
    </row>
    <row r="32" spans="1:44" s="111" customFormat="1" ht="45" x14ac:dyDescent="0.2">
      <c r="A32" s="415"/>
      <c r="B32" s="415"/>
      <c r="C32" s="415"/>
      <c r="D32" s="415"/>
      <c r="E32" s="337"/>
      <c r="F32" s="345"/>
      <c r="G32" s="340"/>
      <c r="H32" s="340"/>
      <c r="I32" s="340"/>
      <c r="J32" s="112" t="s">
        <v>79</v>
      </c>
      <c r="K32" s="66">
        <v>3</v>
      </c>
      <c r="L32" s="67" t="s">
        <v>85</v>
      </c>
      <c r="M32" s="340"/>
      <c r="N32" s="340"/>
      <c r="O32" s="109">
        <v>0</v>
      </c>
      <c r="P32" s="109">
        <v>0</v>
      </c>
      <c r="Q32" s="109" t="s">
        <v>50</v>
      </c>
      <c r="R32" s="109" t="s">
        <v>49</v>
      </c>
      <c r="S32" s="418"/>
      <c r="T32" s="418"/>
      <c r="U32" s="418"/>
      <c r="V32" s="418"/>
      <c r="W32" s="418"/>
      <c r="X32" s="418"/>
      <c r="Y32" s="418"/>
      <c r="Z32" s="418"/>
      <c r="AA32" s="418"/>
      <c r="AB32" s="418"/>
      <c r="AC32" s="418"/>
      <c r="AD32" s="418"/>
      <c r="AE32" s="421"/>
      <c r="AF32" s="421"/>
      <c r="AG32" s="421"/>
      <c r="AH32" s="421"/>
      <c r="AI32" s="118">
        <f t="shared" si="2"/>
        <v>0</v>
      </c>
      <c r="AJ32" s="113"/>
      <c r="AK32" s="118">
        <f t="shared" si="3"/>
        <v>0</v>
      </c>
      <c r="AL32" s="113"/>
      <c r="AM32" s="118">
        <f t="shared" si="3"/>
        <v>0</v>
      </c>
      <c r="AN32" s="113"/>
      <c r="AO32" s="118">
        <f t="shared" si="3"/>
        <v>0</v>
      </c>
      <c r="AP32" s="113"/>
      <c r="AQ32" s="135">
        <f t="shared" si="4"/>
        <v>0</v>
      </c>
      <c r="AR32" s="110"/>
    </row>
    <row r="33" spans="1:44" s="111" customFormat="1" ht="45" x14ac:dyDescent="0.2">
      <c r="A33" s="415"/>
      <c r="B33" s="415"/>
      <c r="C33" s="415"/>
      <c r="D33" s="415"/>
      <c r="E33" s="337"/>
      <c r="F33" s="345"/>
      <c r="G33" s="340"/>
      <c r="H33" s="340"/>
      <c r="I33" s="340"/>
      <c r="J33" s="112" t="s">
        <v>65</v>
      </c>
      <c r="K33" s="66">
        <v>4</v>
      </c>
      <c r="L33" s="67" t="s">
        <v>85</v>
      </c>
      <c r="M33" s="340"/>
      <c r="N33" s="340"/>
      <c r="O33" s="109">
        <v>0</v>
      </c>
      <c r="P33" s="109">
        <v>0</v>
      </c>
      <c r="Q33" s="109" t="s">
        <v>50</v>
      </c>
      <c r="R33" s="109" t="s">
        <v>49</v>
      </c>
      <c r="S33" s="418"/>
      <c r="T33" s="418"/>
      <c r="U33" s="418"/>
      <c r="V33" s="418"/>
      <c r="W33" s="418"/>
      <c r="X33" s="418"/>
      <c r="Y33" s="418"/>
      <c r="Z33" s="418"/>
      <c r="AA33" s="418"/>
      <c r="AB33" s="418"/>
      <c r="AC33" s="418"/>
      <c r="AD33" s="418"/>
      <c r="AE33" s="421"/>
      <c r="AF33" s="421"/>
      <c r="AG33" s="421"/>
      <c r="AH33" s="421"/>
      <c r="AI33" s="118">
        <f t="shared" si="2"/>
        <v>0</v>
      </c>
      <c r="AJ33" s="113"/>
      <c r="AK33" s="118">
        <f t="shared" si="3"/>
        <v>0</v>
      </c>
      <c r="AL33" s="113"/>
      <c r="AM33" s="118">
        <f t="shared" si="3"/>
        <v>0</v>
      </c>
      <c r="AN33" s="113"/>
      <c r="AO33" s="118">
        <f t="shared" si="3"/>
        <v>0</v>
      </c>
      <c r="AP33" s="113"/>
      <c r="AQ33" s="135">
        <f t="shared" si="4"/>
        <v>0</v>
      </c>
      <c r="AR33" s="110"/>
    </row>
    <row r="34" spans="1:44" s="111" customFormat="1" ht="45" x14ac:dyDescent="0.2">
      <c r="A34" s="415"/>
      <c r="B34" s="415"/>
      <c r="C34" s="415"/>
      <c r="D34" s="415"/>
      <c r="E34" s="337"/>
      <c r="F34" s="345"/>
      <c r="G34" s="340"/>
      <c r="H34" s="340"/>
      <c r="I34" s="340"/>
      <c r="J34" s="112" t="s">
        <v>66</v>
      </c>
      <c r="K34" s="66">
        <v>2</v>
      </c>
      <c r="L34" s="67" t="s">
        <v>85</v>
      </c>
      <c r="M34" s="340"/>
      <c r="N34" s="340"/>
      <c r="O34" s="109">
        <v>0</v>
      </c>
      <c r="P34" s="109">
        <v>0</v>
      </c>
      <c r="Q34" s="109" t="s">
        <v>50</v>
      </c>
      <c r="R34" s="109" t="s">
        <v>49</v>
      </c>
      <c r="S34" s="418"/>
      <c r="T34" s="418"/>
      <c r="U34" s="418"/>
      <c r="V34" s="418"/>
      <c r="W34" s="418"/>
      <c r="X34" s="418"/>
      <c r="Y34" s="418"/>
      <c r="Z34" s="418"/>
      <c r="AA34" s="418"/>
      <c r="AB34" s="418"/>
      <c r="AC34" s="418"/>
      <c r="AD34" s="418"/>
      <c r="AE34" s="421"/>
      <c r="AF34" s="421"/>
      <c r="AG34" s="421"/>
      <c r="AH34" s="421"/>
      <c r="AI34" s="118">
        <f t="shared" si="2"/>
        <v>0</v>
      </c>
      <c r="AJ34" s="113"/>
      <c r="AK34" s="118">
        <f t="shared" si="3"/>
        <v>0</v>
      </c>
      <c r="AL34" s="113"/>
      <c r="AM34" s="118">
        <f t="shared" si="3"/>
        <v>0</v>
      </c>
      <c r="AN34" s="113"/>
      <c r="AO34" s="118">
        <f t="shared" si="3"/>
        <v>0</v>
      </c>
      <c r="AP34" s="113"/>
      <c r="AQ34" s="135">
        <f t="shared" si="4"/>
        <v>0</v>
      </c>
      <c r="AR34" s="110"/>
    </row>
    <row r="35" spans="1:44" s="111" customFormat="1" ht="45" x14ac:dyDescent="0.2">
      <c r="A35" s="415"/>
      <c r="B35" s="415"/>
      <c r="C35" s="415"/>
      <c r="D35" s="415"/>
      <c r="E35" s="337"/>
      <c r="F35" s="345"/>
      <c r="G35" s="340"/>
      <c r="H35" s="340"/>
      <c r="I35" s="340"/>
      <c r="J35" s="112" t="s">
        <v>67</v>
      </c>
      <c r="K35" s="68">
        <v>1</v>
      </c>
      <c r="L35" s="67" t="s">
        <v>85</v>
      </c>
      <c r="M35" s="340"/>
      <c r="N35" s="340"/>
      <c r="O35" s="109">
        <v>0</v>
      </c>
      <c r="P35" s="109">
        <v>0</v>
      </c>
      <c r="Q35" s="109" t="s">
        <v>50</v>
      </c>
      <c r="R35" s="109" t="s">
        <v>49</v>
      </c>
      <c r="S35" s="418"/>
      <c r="T35" s="418"/>
      <c r="U35" s="418"/>
      <c r="V35" s="418"/>
      <c r="W35" s="418"/>
      <c r="X35" s="418"/>
      <c r="Y35" s="418"/>
      <c r="Z35" s="418"/>
      <c r="AA35" s="418"/>
      <c r="AB35" s="418"/>
      <c r="AC35" s="418"/>
      <c r="AD35" s="418"/>
      <c r="AE35" s="421"/>
      <c r="AF35" s="421"/>
      <c r="AG35" s="421"/>
      <c r="AH35" s="421"/>
      <c r="AI35" s="118">
        <f t="shared" si="2"/>
        <v>0</v>
      </c>
      <c r="AJ35" s="113"/>
      <c r="AK35" s="118">
        <f t="shared" si="3"/>
        <v>0</v>
      </c>
      <c r="AL35" s="113"/>
      <c r="AM35" s="118">
        <f t="shared" si="3"/>
        <v>0</v>
      </c>
      <c r="AN35" s="113"/>
      <c r="AO35" s="118">
        <f t="shared" si="3"/>
        <v>0</v>
      </c>
      <c r="AP35" s="113"/>
      <c r="AQ35" s="135">
        <f t="shared" si="4"/>
        <v>0</v>
      </c>
      <c r="AR35" s="110"/>
    </row>
    <row r="36" spans="1:44" s="111" customFormat="1" ht="45" x14ac:dyDescent="0.2">
      <c r="A36" s="415"/>
      <c r="B36" s="415"/>
      <c r="C36" s="415"/>
      <c r="D36" s="415"/>
      <c r="E36" s="337"/>
      <c r="F36" s="345"/>
      <c r="G36" s="340"/>
      <c r="H36" s="340"/>
      <c r="I36" s="340"/>
      <c r="J36" s="112" t="s">
        <v>68</v>
      </c>
      <c r="K36" s="68">
        <v>1</v>
      </c>
      <c r="L36" s="67" t="s">
        <v>85</v>
      </c>
      <c r="M36" s="340"/>
      <c r="N36" s="340"/>
      <c r="O36" s="109">
        <v>0</v>
      </c>
      <c r="P36" s="109">
        <v>0</v>
      </c>
      <c r="Q36" s="109" t="s">
        <v>50</v>
      </c>
      <c r="R36" s="109" t="s">
        <v>49</v>
      </c>
      <c r="S36" s="418"/>
      <c r="T36" s="418"/>
      <c r="U36" s="418"/>
      <c r="V36" s="418"/>
      <c r="W36" s="418"/>
      <c r="X36" s="418"/>
      <c r="Y36" s="418"/>
      <c r="Z36" s="418"/>
      <c r="AA36" s="418"/>
      <c r="AB36" s="418"/>
      <c r="AC36" s="418"/>
      <c r="AD36" s="418"/>
      <c r="AE36" s="421"/>
      <c r="AF36" s="421"/>
      <c r="AG36" s="421"/>
      <c r="AH36" s="421"/>
      <c r="AI36" s="118">
        <f t="shared" si="2"/>
        <v>0</v>
      </c>
      <c r="AJ36" s="113"/>
      <c r="AK36" s="118">
        <f t="shared" si="3"/>
        <v>0</v>
      </c>
      <c r="AL36" s="113"/>
      <c r="AM36" s="118">
        <f t="shared" si="3"/>
        <v>0</v>
      </c>
      <c r="AN36" s="113"/>
      <c r="AO36" s="118">
        <f t="shared" si="3"/>
        <v>0</v>
      </c>
      <c r="AP36" s="113"/>
      <c r="AQ36" s="135">
        <f t="shared" si="4"/>
        <v>0</v>
      </c>
      <c r="AR36" s="110"/>
    </row>
    <row r="37" spans="1:44" s="111" customFormat="1" ht="45" x14ac:dyDescent="0.2">
      <c r="A37" s="415"/>
      <c r="B37" s="415"/>
      <c r="C37" s="415"/>
      <c r="D37" s="415"/>
      <c r="E37" s="337"/>
      <c r="F37" s="345"/>
      <c r="G37" s="340"/>
      <c r="H37" s="340"/>
      <c r="I37" s="340"/>
      <c r="J37" s="112" t="s">
        <v>69</v>
      </c>
      <c r="K37" s="68">
        <v>1</v>
      </c>
      <c r="L37" s="67" t="s">
        <v>85</v>
      </c>
      <c r="M37" s="340"/>
      <c r="N37" s="340"/>
      <c r="O37" s="109">
        <v>0</v>
      </c>
      <c r="P37" s="109">
        <v>0</v>
      </c>
      <c r="Q37" s="109" t="s">
        <v>50</v>
      </c>
      <c r="R37" s="109" t="s">
        <v>49</v>
      </c>
      <c r="S37" s="418"/>
      <c r="T37" s="418"/>
      <c r="U37" s="418"/>
      <c r="V37" s="418"/>
      <c r="W37" s="418"/>
      <c r="X37" s="418"/>
      <c r="Y37" s="418"/>
      <c r="Z37" s="418"/>
      <c r="AA37" s="418"/>
      <c r="AB37" s="418"/>
      <c r="AC37" s="418"/>
      <c r="AD37" s="418"/>
      <c r="AE37" s="421"/>
      <c r="AF37" s="421"/>
      <c r="AG37" s="421"/>
      <c r="AH37" s="421"/>
      <c r="AI37" s="118">
        <f t="shared" si="2"/>
        <v>0</v>
      </c>
      <c r="AJ37" s="113"/>
      <c r="AK37" s="118">
        <f t="shared" si="3"/>
        <v>0</v>
      </c>
      <c r="AL37" s="113"/>
      <c r="AM37" s="118">
        <f t="shared" si="3"/>
        <v>0</v>
      </c>
      <c r="AN37" s="113"/>
      <c r="AO37" s="118">
        <f t="shared" si="3"/>
        <v>0</v>
      </c>
      <c r="AP37" s="113"/>
      <c r="AQ37" s="135">
        <f t="shared" si="4"/>
        <v>0</v>
      </c>
      <c r="AR37" s="110"/>
    </row>
    <row r="38" spans="1:44" s="111" customFormat="1" ht="80.25" customHeight="1" x14ac:dyDescent="0.2">
      <c r="A38" s="415"/>
      <c r="B38" s="415"/>
      <c r="C38" s="415"/>
      <c r="D38" s="415"/>
      <c r="E38" s="337"/>
      <c r="F38" s="345"/>
      <c r="G38" s="340"/>
      <c r="H38" s="340"/>
      <c r="I38" s="342"/>
      <c r="J38" s="112" t="s">
        <v>70</v>
      </c>
      <c r="K38" s="68">
        <v>1</v>
      </c>
      <c r="L38" s="67" t="s">
        <v>85</v>
      </c>
      <c r="M38" s="340"/>
      <c r="N38" s="340"/>
      <c r="O38" s="109">
        <v>0</v>
      </c>
      <c r="P38" s="109">
        <v>0</v>
      </c>
      <c r="Q38" s="109" t="s">
        <v>50</v>
      </c>
      <c r="R38" s="109" t="s">
        <v>49</v>
      </c>
      <c r="S38" s="418"/>
      <c r="T38" s="418"/>
      <c r="U38" s="418"/>
      <c r="V38" s="418"/>
      <c r="W38" s="418"/>
      <c r="X38" s="418"/>
      <c r="Y38" s="418"/>
      <c r="Z38" s="418"/>
      <c r="AA38" s="418"/>
      <c r="AB38" s="418"/>
      <c r="AC38" s="418"/>
      <c r="AD38" s="418"/>
      <c r="AE38" s="421"/>
      <c r="AF38" s="421"/>
      <c r="AG38" s="421"/>
      <c r="AH38" s="421"/>
      <c r="AI38" s="118">
        <f t="shared" si="2"/>
        <v>0</v>
      </c>
      <c r="AJ38" s="113"/>
      <c r="AK38" s="118">
        <f t="shared" si="3"/>
        <v>0</v>
      </c>
      <c r="AL38" s="113"/>
      <c r="AM38" s="118">
        <f t="shared" si="3"/>
        <v>0</v>
      </c>
      <c r="AN38" s="113"/>
      <c r="AO38" s="118">
        <f t="shared" si="3"/>
        <v>0</v>
      </c>
      <c r="AP38" s="113"/>
      <c r="AQ38" s="135">
        <f t="shared" si="4"/>
        <v>0</v>
      </c>
      <c r="AR38" s="110"/>
    </row>
    <row r="39" spans="1:44" s="111" customFormat="1" ht="77.25" customHeight="1" x14ac:dyDescent="0.2">
      <c r="A39" s="415"/>
      <c r="B39" s="415"/>
      <c r="C39" s="415"/>
      <c r="D39" s="415"/>
      <c r="E39" s="337"/>
      <c r="F39" s="345"/>
      <c r="G39" s="340"/>
      <c r="H39" s="340"/>
      <c r="I39" s="350">
        <v>0.3</v>
      </c>
      <c r="J39" s="112" t="s">
        <v>80</v>
      </c>
      <c r="K39" s="68">
        <v>1</v>
      </c>
      <c r="L39" s="109" t="s">
        <v>87</v>
      </c>
      <c r="M39" s="340"/>
      <c r="N39" s="340"/>
      <c r="O39" s="109">
        <v>0</v>
      </c>
      <c r="P39" s="109">
        <v>0</v>
      </c>
      <c r="Q39" s="109" t="s">
        <v>81</v>
      </c>
      <c r="R39" s="109" t="s">
        <v>82</v>
      </c>
      <c r="S39" s="418"/>
      <c r="T39" s="418"/>
      <c r="U39" s="418"/>
      <c r="V39" s="418"/>
      <c r="W39" s="418"/>
      <c r="X39" s="418"/>
      <c r="Y39" s="418"/>
      <c r="Z39" s="418"/>
      <c r="AA39" s="418"/>
      <c r="AB39" s="418"/>
      <c r="AC39" s="418"/>
      <c r="AD39" s="418"/>
      <c r="AE39" s="421"/>
      <c r="AF39" s="421"/>
      <c r="AG39" s="421"/>
      <c r="AH39" s="421"/>
      <c r="AI39" s="118">
        <f>(($I$39/3)/$K39)*0</f>
        <v>0</v>
      </c>
      <c r="AJ39" s="113"/>
      <c r="AK39" s="118">
        <f>(($I$39/3)/$K39)*0</f>
        <v>0</v>
      </c>
      <c r="AL39" s="113"/>
      <c r="AM39" s="118">
        <f>(($I$39/3)/$K39)*0</f>
        <v>0</v>
      </c>
      <c r="AN39" s="113"/>
      <c r="AO39" s="118">
        <f>(($I$39/3)/$K39)*0</f>
        <v>0</v>
      </c>
      <c r="AP39" s="113"/>
      <c r="AQ39" s="135">
        <f t="shared" si="4"/>
        <v>0</v>
      </c>
      <c r="AR39" s="110"/>
    </row>
    <row r="40" spans="1:44" s="111" customFormat="1" ht="91.5" customHeight="1" x14ac:dyDescent="0.2">
      <c r="A40" s="415"/>
      <c r="B40" s="415"/>
      <c r="C40" s="415"/>
      <c r="D40" s="415"/>
      <c r="E40" s="337"/>
      <c r="F40" s="345"/>
      <c r="G40" s="340"/>
      <c r="H40" s="340"/>
      <c r="I40" s="351"/>
      <c r="J40" s="69" t="s">
        <v>71</v>
      </c>
      <c r="K40" s="68">
        <v>2</v>
      </c>
      <c r="L40" s="67" t="s">
        <v>88</v>
      </c>
      <c r="M40" s="340"/>
      <c r="N40" s="340"/>
      <c r="O40" s="109">
        <v>0</v>
      </c>
      <c r="P40" s="109">
        <v>0</v>
      </c>
      <c r="Q40" s="109" t="s">
        <v>50</v>
      </c>
      <c r="R40" s="109" t="s">
        <v>49</v>
      </c>
      <c r="S40" s="418"/>
      <c r="T40" s="418"/>
      <c r="U40" s="418"/>
      <c r="V40" s="418"/>
      <c r="W40" s="418"/>
      <c r="X40" s="418"/>
      <c r="Y40" s="418"/>
      <c r="Z40" s="418"/>
      <c r="AA40" s="418"/>
      <c r="AB40" s="418"/>
      <c r="AC40" s="418"/>
      <c r="AD40" s="418"/>
      <c r="AE40" s="421"/>
      <c r="AF40" s="421"/>
      <c r="AG40" s="421"/>
      <c r="AH40" s="421"/>
      <c r="AI40" s="118">
        <f t="shared" ref="AI40:AI41" si="5">(($I$39/3)/$K40)*0</f>
        <v>0</v>
      </c>
      <c r="AJ40" s="113"/>
      <c r="AK40" s="118">
        <f t="shared" ref="AK40:AO41" si="6">(($I$39/3)/$K40)*0</f>
        <v>0</v>
      </c>
      <c r="AL40" s="113"/>
      <c r="AM40" s="118">
        <f t="shared" si="6"/>
        <v>0</v>
      </c>
      <c r="AN40" s="113"/>
      <c r="AO40" s="118">
        <f t="shared" si="6"/>
        <v>0</v>
      </c>
      <c r="AP40" s="113"/>
      <c r="AQ40" s="135">
        <f t="shared" si="4"/>
        <v>0</v>
      </c>
      <c r="AR40" s="110"/>
    </row>
    <row r="41" spans="1:44" s="111" customFormat="1" ht="90.75" customHeight="1" x14ac:dyDescent="0.2">
      <c r="A41" s="415"/>
      <c r="B41" s="415"/>
      <c r="C41" s="415"/>
      <c r="D41" s="415"/>
      <c r="E41" s="337"/>
      <c r="F41" s="345"/>
      <c r="G41" s="340"/>
      <c r="H41" s="340"/>
      <c r="I41" s="351"/>
      <c r="J41" s="70" t="s">
        <v>73</v>
      </c>
      <c r="K41" s="71">
        <v>1</v>
      </c>
      <c r="L41" s="109" t="s">
        <v>89</v>
      </c>
      <c r="M41" s="342"/>
      <c r="N41" s="342"/>
      <c r="O41" s="109">
        <v>0</v>
      </c>
      <c r="P41" s="109">
        <v>0</v>
      </c>
      <c r="Q41" s="109" t="s">
        <v>76</v>
      </c>
      <c r="R41" s="109" t="s">
        <v>48</v>
      </c>
      <c r="S41" s="418"/>
      <c r="T41" s="418"/>
      <c r="U41" s="418"/>
      <c r="V41" s="418"/>
      <c r="W41" s="418"/>
      <c r="X41" s="418"/>
      <c r="Y41" s="418"/>
      <c r="Z41" s="418"/>
      <c r="AA41" s="418"/>
      <c r="AB41" s="418"/>
      <c r="AC41" s="418"/>
      <c r="AD41" s="418"/>
      <c r="AE41" s="421"/>
      <c r="AF41" s="421"/>
      <c r="AG41" s="421"/>
      <c r="AH41" s="421"/>
      <c r="AI41" s="118">
        <f t="shared" si="5"/>
        <v>0</v>
      </c>
      <c r="AJ41" s="113"/>
      <c r="AK41" s="118">
        <f t="shared" si="6"/>
        <v>0</v>
      </c>
      <c r="AL41" s="113"/>
      <c r="AM41" s="118">
        <f t="shared" si="6"/>
        <v>0</v>
      </c>
      <c r="AN41" s="113"/>
      <c r="AO41" s="118">
        <f t="shared" si="6"/>
        <v>0</v>
      </c>
      <c r="AP41" s="113"/>
      <c r="AQ41" s="135">
        <f t="shared" si="4"/>
        <v>0</v>
      </c>
      <c r="AR41" s="110"/>
    </row>
    <row r="42" spans="1:44" s="111" customFormat="1" ht="29.25" customHeight="1" x14ac:dyDescent="0.2">
      <c r="A42" s="415"/>
      <c r="B42" s="415"/>
      <c r="C42" s="415"/>
      <c r="D42" s="415"/>
      <c r="E42" s="136">
        <f>E30</f>
        <v>0.45</v>
      </c>
      <c r="F42" s="72"/>
      <c r="G42" s="72"/>
      <c r="H42" s="72"/>
      <c r="I42" s="73">
        <f>SUM(I30:I40)</f>
        <v>1</v>
      </c>
      <c r="J42" s="122"/>
      <c r="K42" s="74">
        <v>22</v>
      </c>
      <c r="L42" s="39"/>
      <c r="M42" s="39"/>
      <c r="N42" s="39"/>
      <c r="O42" s="75"/>
      <c r="P42" s="39"/>
      <c r="Q42" s="39"/>
      <c r="R42" s="39"/>
      <c r="S42" s="418"/>
      <c r="T42" s="418"/>
      <c r="U42" s="418"/>
      <c r="V42" s="418"/>
      <c r="W42" s="418"/>
      <c r="X42" s="418"/>
      <c r="Y42" s="418"/>
      <c r="Z42" s="418"/>
      <c r="AA42" s="418"/>
      <c r="AB42" s="418"/>
      <c r="AC42" s="418"/>
      <c r="AD42" s="418"/>
      <c r="AE42" s="421"/>
      <c r="AF42" s="421"/>
      <c r="AG42" s="421"/>
      <c r="AH42" s="421"/>
      <c r="AI42" s="120">
        <f>SUM(AI30:AI41)*E42</f>
        <v>0</v>
      </c>
      <c r="AJ42" s="58"/>
      <c r="AK42" s="58">
        <f>SUM(AK30:AK41)*E42</f>
        <v>0</v>
      </c>
      <c r="AL42" s="58"/>
      <c r="AM42" s="58">
        <f>SUM(AM30:AM41)*E42</f>
        <v>0</v>
      </c>
      <c r="AN42" s="58"/>
      <c r="AO42" s="58">
        <f>SUM(AO30:AO41)*E42</f>
        <v>0</v>
      </c>
      <c r="AP42" s="58"/>
      <c r="AQ42" s="131">
        <f>AI42+AK42+AM42+AO42</f>
        <v>0</v>
      </c>
      <c r="AR42" s="110"/>
    </row>
    <row r="43" spans="1:44" s="111" customFormat="1" ht="81.75" customHeight="1" thickBot="1" x14ac:dyDescent="0.25">
      <c r="A43" s="416"/>
      <c r="B43" s="416"/>
      <c r="C43" s="416"/>
      <c r="D43" s="416"/>
      <c r="E43" s="137">
        <v>0.05</v>
      </c>
      <c r="F43" s="76" t="s">
        <v>75</v>
      </c>
      <c r="G43" s="67" t="s">
        <v>57</v>
      </c>
      <c r="H43" s="123" t="s">
        <v>58</v>
      </c>
      <c r="I43" s="77">
        <v>1</v>
      </c>
      <c r="J43" s="78" t="s">
        <v>72</v>
      </c>
      <c r="K43" s="60">
        <v>2</v>
      </c>
      <c r="L43" s="61" t="s">
        <v>86</v>
      </c>
      <c r="M43" s="79" t="s">
        <v>78</v>
      </c>
      <c r="N43" s="79" t="s">
        <v>90</v>
      </c>
      <c r="O43" s="109">
        <v>0</v>
      </c>
      <c r="P43" s="109">
        <v>0</v>
      </c>
      <c r="Q43" s="109" t="s">
        <v>50</v>
      </c>
      <c r="R43" s="109" t="s">
        <v>49</v>
      </c>
      <c r="S43" s="80"/>
      <c r="T43" s="80"/>
      <c r="U43" s="80"/>
      <c r="V43" s="80"/>
      <c r="W43" s="80"/>
      <c r="X43" s="80"/>
      <c r="Y43" s="80"/>
      <c r="Z43" s="80"/>
      <c r="AA43" s="80"/>
      <c r="AB43" s="80"/>
      <c r="AC43" s="80"/>
      <c r="AD43" s="80"/>
      <c r="AE43" s="81"/>
      <c r="AF43" s="81"/>
      <c r="AG43" s="81"/>
      <c r="AH43" s="81"/>
      <c r="AI43" s="118">
        <f>($I$43/$K43)*0</f>
        <v>0</v>
      </c>
      <c r="AJ43" s="82"/>
      <c r="AK43" s="118">
        <f>($I$43/$K43)*0</f>
        <v>0</v>
      </c>
      <c r="AL43" s="83"/>
      <c r="AM43" s="118">
        <f>($I$43/$K43)*0</f>
        <v>0</v>
      </c>
      <c r="AN43" s="84"/>
      <c r="AO43" s="118">
        <f>($I$43/$K43)*0</f>
        <v>0</v>
      </c>
      <c r="AP43" s="84"/>
      <c r="AQ43" s="135">
        <f t="shared" si="4"/>
        <v>0</v>
      </c>
      <c r="AR43" s="110"/>
    </row>
    <row r="44" spans="1:44" s="111" customFormat="1" ht="29.25" customHeight="1" x14ac:dyDescent="0.2">
      <c r="A44" s="138"/>
      <c r="B44" s="138"/>
      <c r="C44" s="138"/>
      <c r="D44" s="138"/>
      <c r="E44" s="121">
        <f>E43</f>
        <v>0.05</v>
      </c>
      <c r="F44" s="72"/>
      <c r="G44" s="72"/>
      <c r="H44" s="85"/>
      <c r="I44" s="86">
        <f>I43</f>
        <v>1</v>
      </c>
      <c r="J44" s="87"/>
      <c r="K44" s="64"/>
      <c r="L44" s="122"/>
      <c r="M44" s="87"/>
      <c r="N44" s="87"/>
      <c r="O44" s="75"/>
      <c r="P44" s="75"/>
      <c r="Q44" s="88"/>
      <c r="R44" s="88"/>
      <c r="S44" s="75"/>
      <c r="T44" s="75"/>
      <c r="U44" s="75"/>
      <c r="V44" s="75"/>
      <c r="W44" s="75"/>
      <c r="X44" s="75"/>
      <c r="Y44" s="75"/>
      <c r="Z44" s="75"/>
      <c r="AA44" s="75"/>
      <c r="AB44" s="75"/>
      <c r="AC44" s="75"/>
      <c r="AD44" s="75"/>
      <c r="AE44" s="89"/>
      <c r="AF44" s="89"/>
      <c r="AG44" s="89"/>
      <c r="AH44" s="89"/>
      <c r="AI44" s="134">
        <f>AI43*$E$44</f>
        <v>0</v>
      </c>
      <c r="AJ44" s="90"/>
      <c r="AK44" s="134">
        <f>AK43*$E$44</f>
        <v>0</v>
      </c>
      <c r="AL44" s="91"/>
      <c r="AM44" s="134">
        <f>AM43*$E$44</f>
        <v>0</v>
      </c>
      <c r="AN44" s="75"/>
      <c r="AO44" s="134">
        <f>AO43*$E$44</f>
        <v>0</v>
      </c>
      <c r="AP44" s="75"/>
      <c r="AQ44" s="131">
        <f>AI44+AK44+AM44+AO44</f>
        <v>0</v>
      </c>
      <c r="AR44" s="110"/>
    </row>
    <row r="45" spans="1:44" s="108" customFormat="1" ht="44.25" customHeight="1" x14ac:dyDescent="0.3">
      <c r="A45" s="92"/>
      <c r="B45" s="92"/>
      <c r="C45" s="92"/>
      <c r="D45" s="92"/>
      <c r="E45" s="93">
        <f>E19+E25+E29+E42+E44</f>
        <v>1</v>
      </c>
      <c r="F45" s="94" t="s">
        <v>60</v>
      </c>
      <c r="G45" s="95"/>
      <c r="H45" s="96"/>
      <c r="I45" s="93">
        <f>(I25+I29+I42+I44)/4</f>
        <v>1</v>
      </c>
      <c r="J45" s="97"/>
      <c r="K45" s="98"/>
      <c r="L45" s="99"/>
      <c r="M45" s="97"/>
      <c r="N45" s="97"/>
      <c r="O45" s="100">
        <v>0</v>
      </c>
      <c r="P45" s="100">
        <v>0</v>
      </c>
      <c r="Q45" s="101"/>
      <c r="R45" s="101"/>
      <c r="S45" s="102"/>
      <c r="T45" s="102"/>
      <c r="U45" s="102"/>
      <c r="V45" s="102"/>
      <c r="W45" s="102"/>
      <c r="X45" s="102"/>
      <c r="Y45" s="102"/>
      <c r="Z45" s="102"/>
      <c r="AA45" s="102"/>
      <c r="AB45" s="102"/>
      <c r="AC45" s="102"/>
      <c r="AD45" s="102"/>
      <c r="AE45" s="103"/>
      <c r="AF45" s="103"/>
      <c r="AG45" s="103"/>
      <c r="AH45" s="103"/>
      <c r="AI45" s="93">
        <f>(AI25+AI29+AI42+AI44)</f>
        <v>0</v>
      </c>
      <c r="AJ45" s="104"/>
      <c r="AK45" s="93">
        <f>(AK25+AK29+AK42+AK44)/4</f>
        <v>0</v>
      </c>
      <c r="AL45" s="105"/>
      <c r="AM45" s="93">
        <f>(AM25+AM29+AM42+AM44)/4</f>
        <v>0</v>
      </c>
      <c r="AN45" s="106"/>
      <c r="AO45" s="93">
        <f>(AO25+AO29+AO42+AO44)/4</f>
        <v>0</v>
      </c>
      <c r="AP45" s="106"/>
      <c r="AQ45" s="93">
        <f>AI45+AK45+AM45+AO45</f>
        <v>0</v>
      </c>
      <c r="AR45" s="107"/>
    </row>
    <row r="46" spans="1:44" s="17" customFormat="1" ht="44.25" customHeight="1" x14ac:dyDescent="0.25">
      <c r="A46" s="41"/>
      <c r="B46" s="41"/>
      <c r="C46" s="41"/>
      <c r="D46" s="41"/>
      <c r="F46" s="42"/>
      <c r="G46" s="34"/>
      <c r="H46" s="43"/>
      <c r="I46" s="44"/>
      <c r="J46" s="45"/>
      <c r="K46" s="46"/>
      <c r="M46" s="45"/>
      <c r="N46" s="45"/>
      <c r="O46" s="35"/>
      <c r="P46" s="35"/>
      <c r="Q46" s="47"/>
      <c r="R46" s="47"/>
      <c r="S46" s="35"/>
      <c r="T46" s="35"/>
      <c r="U46" s="35"/>
      <c r="V46" s="35"/>
      <c r="W46" s="35"/>
      <c r="X46" s="35"/>
      <c r="Y46" s="35"/>
      <c r="Z46" s="35"/>
      <c r="AA46" s="35"/>
      <c r="AB46" s="35"/>
      <c r="AC46" s="35"/>
      <c r="AD46" s="35"/>
      <c r="AE46" s="48"/>
      <c r="AF46" s="48"/>
      <c r="AG46" s="48"/>
      <c r="AH46" s="48"/>
      <c r="AI46" s="44"/>
      <c r="AJ46" s="49"/>
      <c r="AK46" s="44"/>
      <c r="AL46" s="36"/>
      <c r="AM46" s="44"/>
      <c r="AN46" s="35"/>
      <c r="AO46" s="44"/>
      <c r="AP46" s="35"/>
      <c r="AQ46" s="50"/>
      <c r="AR46" s="51"/>
    </row>
    <row r="47" spans="1:44" s="17" customFormat="1" ht="44.25" customHeight="1" x14ac:dyDescent="0.25">
      <c r="A47" s="41"/>
      <c r="B47" s="41"/>
      <c r="C47" s="41"/>
      <c r="D47" s="41"/>
      <c r="F47" s="117" t="s">
        <v>83</v>
      </c>
      <c r="G47" s="37">
        <v>18</v>
      </c>
      <c r="H47" s="43"/>
      <c r="I47" s="44"/>
      <c r="J47" s="45"/>
      <c r="K47" s="46"/>
      <c r="M47" s="45"/>
      <c r="N47" s="45"/>
      <c r="O47" s="35"/>
      <c r="P47" s="35"/>
      <c r="Q47" s="47"/>
      <c r="R47" s="47"/>
      <c r="S47" s="35"/>
      <c r="T47" s="35"/>
      <c r="U47" s="35"/>
      <c r="V47" s="35"/>
      <c r="W47" s="35"/>
      <c r="X47" s="35"/>
      <c r="Y47" s="35"/>
      <c r="Z47" s="35"/>
      <c r="AA47" s="35"/>
      <c r="AB47" s="35"/>
      <c r="AC47" s="35"/>
      <c r="AD47" s="35"/>
      <c r="AE47" s="48"/>
      <c r="AF47" s="48"/>
      <c r="AG47" s="48"/>
      <c r="AH47" s="48"/>
      <c r="AI47" s="44"/>
      <c r="AJ47" s="49"/>
      <c r="AK47" s="44"/>
      <c r="AL47" s="36"/>
      <c r="AM47" s="44"/>
      <c r="AN47" s="35"/>
      <c r="AO47" s="44"/>
      <c r="AP47" s="35"/>
      <c r="AQ47" s="50"/>
      <c r="AR47" s="51"/>
    </row>
    <row r="48" spans="1:44" s="17" customFormat="1" ht="44.25" customHeight="1" x14ac:dyDescent="0.25">
      <c r="A48" s="41"/>
      <c r="B48" s="41"/>
      <c r="C48" s="41"/>
      <c r="D48" s="41"/>
      <c r="F48" s="42"/>
      <c r="G48" s="34"/>
      <c r="H48" s="43"/>
      <c r="I48" s="44"/>
      <c r="J48" s="45"/>
      <c r="K48" s="46"/>
      <c r="M48" s="45"/>
      <c r="N48" s="45"/>
      <c r="O48" s="35"/>
      <c r="P48" s="35"/>
      <c r="Q48" s="47"/>
      <c r="R48" s="47"/>
      <c r="S48" s="35"/>
      <c r="T48" s="35"/>
      <c r="U48" s="35"/>
      <c r="V48" s="35"/>
      <c r="W48" s="35"/>
      <c r="X48" s="35"/>
      <c r="Y48" s="35"/>
      <c r="Z48" s="35"/>
      <c r="AA48" s="35"/>
      <c r="AB48" s="35"/>
      <c r="AC48" s="35"/>
      <c r="AD48" s="35"/>
      <c r="AE48" s="48"/>
      <c r="AF48" s="48"/>
      <c r="AG48" s="48"/>
      <c r="AH48" s="48"/>
      <c r="AI48" s="44"/>
      <c r="AJ48" s="49"/>
      <c r="AK48" s="44"/>
      <c r="AL48" s="36"/>
      <c r="AM48" s="44"/>
      <c r="AN48" s="35"/>
      <c r="AO48" s="44"/>
      <c r="AP48" s="35"/>
      <c r="AQ48" s="50"/>
      <c r="AR48" s="51"/>
    </row>
    <row r="49" spans="6:7" x14ac:dyDescent="0.25">
      <c r="F49" s="32" t="s">
        <v>31</v>
      </c>
      <c r="G49" s="33">
        <f>AK26</f>
        <v>0</v>
      </c>
    </row>
    <row r="50" spans="6:7" x14ac:dyDescent="0.25">
      <c r="F50" s="32" t="s">
        <v>32</v>
      </c>
      <c r="G50" s="33">
        <f>AM26</f>
        <v>0</v>
      </c>
    </row>
    <row r="51" spans="6:7" x14ac:dyDescent="0.25">
      <c r="F51" s="32" t="s">
        <v>33</v>
      </c>
      <c r="G51" s="33">
        <f>AQ26</f>
        <v>0</v>
      </c>
    </row>
    <row r="52" spans="6:7" x14ac:dyDescent="0.25">
      <c r="F52" s="32" t="s">
        <v>34</v>
      </c>
      <c r="G52" s="33">
        <v>1</v>
      </c>
    </row>
    <row r="79" spans="6:8" x14ac:dyDescent="0.25">
      <c r="F79">
        <v>100</v>
      </c>
      <c r="G79">
        <v>45</v>
      </c>
      <c r="H79">
        <f>(G79*F80)/F79</f>
        <v>40.5</v>
      </c>
    </row>
    <row r="80" spans="6:8" x14ac:dyDescent="0.25">
      <c r="F80">
        <v>90</v>
      </c>
    </row>
  </sheetData>
  <mergeCells count="174">
    <mergeCell ref="AH26:AH29"/>
    <mergeCell ref="S30:S42"/>
    <mergeCell ref="T30:T42"/>
    <mergeCell ref="U30:U42"/>
    <mergeCell ref="V30:V42"/>
    <mergeCell ref="W30:W42"/>
    <mergeCell ref="X30:X42"/>
    <mergeCell ref="Y30:Y42"/>
    <mergeCell ref="Z30:Z42"/>
    <mergeCell ref="AA30:AA42"/>
    <mergeCell ref="AB30:AB42"/>
    <mergeCell ref="AC30:AC42"/>
    <mergeCell ref="AD30:AD42"/>
    <mergeCell ref="AE30:AE42"/>
    <mergeCell ref="AF30:AF42"/>
    <mergeCell ref="AG30:AG42"/>
    <mergeCell ref="AH30:AH42"/>
    <mergeCell ref="AF26:AF29"/>
    <mergeCell ref="S26:S29"/>
    <mergeCell ref="T26:T29"/>
    <mergeCell ref="U26:U29"/>
    <mergeCell ref="V26:V29"/>
    <mergeCell ref="W26:W29"/>
    <mergeCell ref="A26:A43"/>
    <mergeCell ref="B26:B43"/>
    <mergeCell ref="C26:C43"/>
    <mergeCell ref="D26:D43"/>
    <mergeCell ref="N26:N28"/>
    <mergeCell ref="X26:X29"/>
    <mergeCell ref="Y26:Y29"/>
    <mergeCell ref="Z26:Z29"/>
    <mergeCell ref="AG26:AG29"/>
    <mergeCell ref="AA26:AA29"/>
    <mergeCell ref="AB26:AB29"/>
    <mergeCell ref="AC26:AC29"/>
    <mergeCell ref="AD26:AD29"/>
    <mergeCell ref="AE26:AE29"/>
    <mergeCell ref="N30:N41"/>
    <mergeCell ref="M30:M41"/>
    <mergeCell ref="M26:M28"/>
    <mergeCell ref="N20:N24"/>
    <mergeCell ref="T20:T24"/>
    <mergeCell ref="U20:U24"/>
    <mergeCell ref="V20:V24"/>
    <mergeCell ref="W20:W24"/>
    <mergeCell ref="X20:X24"/>
    <mergeCell ref="O20:O24"/>
    <mergeCell ref="P20:P24"/>
    <mergeCell ref="Q20:Q24"/>
    <mergeCell ref="R20:R24"/>
    <mergeCell ref="S20:S24"/>
    <mergeCell ref="A10:A12"/>
    <mergeCell ref="B10:B12"/>
    <mergeCell ref="C10:C12"/>
    <mergeCell ref="D10:D12"/>
    <mergeCell ref="A13:D13"/>
    <mergeCell ref="C14:C19"/>
    <mergeCell ref="D14:D19"/>
    <mergeCell ref="A14:A25"/>
    <mergeCell ref="B14:B25"/>
    <mergeCell ref="C20:C25"/>
    <mergeCell ref="D20:D25"/>
    <mergeCell ref="E8:AJ8"/>
    <mergeCell ref="AP1:AQ1"/>
    <mergeCell ref="AP2:AQ2"/>
    <mergeCell ref="AP3:AQ3"/>
    <mergeCell ref="G6:J7"/>
    <mergeCell ref="A1:F5"/>
    <mergeCell ref="A6:F7"/>
    <mergeCell ref="E9:R9"/>
    <mergeCell ref="S9:AD9"/>
    <mergeCell ref="AI9:AQ9"/>
    <mergeCell ref="A9:D9"/>
    <mergeCell ref="AQ10:AQ11"/>
    <mergeCell ref="AM10:AM11"/>
    <mergeCell ref="AN10:AN11"/>
    <mergeCell ref="AO10:AO11"/>
    <mergeCell ref="AP10:AP11"/>
    <mergeCell ref="F10:F11"/>
    <mergeCell ref="G10:G11"/>
    <mergeCell ref="H10:H11"/>
    <mergeCell ref="I10:I11"/>
    <mergeCell ref="J10:J11"/>
    <mergeCell ref="K10:K11"/>
    <mergeCell ref="L10:L11"/>
    <mergeCell ref="AG10:AG12"/>
    <mergeCell ref="AH10:AH12"/>
    <mergeCell ref="E12:F12"/>
    <mergeCell ref="G12:R12"/>
    <mergeCell ref="E13:R13"/>
    <mergeCell ref="AK10:AK11"/>
    <mergeCell ref="AL10:AL11"/>
    <mergeCell ref="AE10:AE12"/>
    <mergeCell ref="AF10:AF12"/>
    <mergeCell ref="AI10:AI11"/>
    <mergeCell ref="AJ10:AJ11"/>
    <mergeCell ref="M10:M11"/>
    <mergeCell ref="N10:N11"/>
    <mergeCell ref="O10:O11"/>
    <mergeCell ref="P10:P11"/>
    <mergeCell ref="Q10:R10"/>
    <mergeCell ref="S10:AD10"/>
    <mergeCell ref="AK14:AK18"/>
    <mergeCell ref="AM14:AM18"/>
    <mergeCell ref="AO14:AO18"/>
    <mergeCell ref="AQ14:AQ18"/>
    <mergeCell ref="AL14:AL18"/>
    <mergeCell ref="AN14:AN18"/>
    <mergeCell ref="AP14:AP18"/>
    <mergeCell ref="AQ20:AQ24"/>
    <mergeCell ref="AB14:AB18"/>
    <mergeCell ref="AC14:AC18"/>
    <mergeCell ref="AD14:AD18"/>
    <mergeCell ref="AE14:AE18"/>
    <mergeCell ref="AF14:AF18"/>
    <mergeCell ref="AG14:AG18"/>
    <mergeCell ref="AH14:AH18"/>
    <mergeCell ref="AI14:AI18"/>
    <mergeCell ref="AJ14:AJ18"/>
    <mergeCell ref="AM20:AM24"/>
    <mergeCell ref="AN20:AN24"/>
    <mergeCell ref="AO20:AO24"/>
    <mergeCell ref="AP20:AP24"/>
    <mergeCell ref="AC20:AC24"/>
    <mergeCell ref="AD20:AD24"/>
    <mergeCell ref="AE20:AE24"/>
    <mergeCell ref="AF20:AF24"/>
    <mergeCell ref="AG20:AG24"/>
    <mergeCell ref="G30:G41"/>
    <mergeCell ref="F30:F41"/>
    <mergeCell ref="F14:F18"/>
    <mergeCell ref="F20:F24"/>
    <mergeCell ref="J14:J18"/>
    <mergeCell ref="K14:K18"/>
    <mergeCell ref="L14:L18"/>
    <mergeCell ref="M14:M18"/>
    <mergeCell ref="N14:N18"/>
    <mergeCell ref="I39:I41"/>
    <mergeCell ref="I30:I38"/>
    <mergeCell ref="H30:H41"/>
    <mergeCell ref="O14:O18"/>
    <mergeCell ref="P14:P18"/>
    <mergeCell ref="Q14:Q18"/>
    <mergeCell ref="R14:R18"/>
    <mergeCell ref="G14:G18"/>
    <mergeCell ref="G20:G24"/>
    <mergeCell ref="J20:J24"/>
    <mergeCell ref="K20:K24"/>
    <mergeCell ref="L20:L24"/>
    <mergeCell ref="M20:M24"/>
    <mergeCell ref="E14:E18"/>
    <mergeCell ref="E20:E24"/>
    <mergeCell ref="E26:E28"/>
    <mergeCell ref="E30:E41"/>
    <mergeCell ref="AH20:AH24"/>
    <mergeCell ref="AI20:AI24"/>
    <mergeCell ref="AJ20:AJ24"/>
    <mergeCell ref="AK20:AK24"/>
    <mergeCell ref="AL20:AL24"/>
    <mergeCell ref="S14:S18"/>
    <mergeCell ref="T14:T18"/>
    <mergeCell ref="U14:U18"/>
    <mergeCell ref="V14:V18"/>
    <mergeCell ref="W14:W18"/>
    <mergeCell ref="X14:X18"/>
    <mergeCell ref="Y14:Y18"/>
    <mergeCell ref="Z14:Z18"/>
    <mergeCell ref="AA14:AA18"/>
    <mergeCell ref="F26:F28"/>
    <mergeCell ref="G26:G28"/>
    <mergeCell ref="Y20:Y24"/>
    <mergeCell ref="Z20:Z24"/>
    <mergeCell ref="AA20:AA24"/>
    <mergeCell ref="AB20:AB24"/>
  </mergeCells>
  <phoneticPr fontId="35" type="noConversion"/>
  <printOptions horizontalCentered="1"/>
  <pageMargins left="0" right="0.15748031496062992" top="0.15748031496062992" bottom="0.15748031496062992" header="0.31496062992125984" footer="0.31496062992125984"/>
  <pageSetup scale="45" orientation="landscape" copies="2"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AR58"/>
  <sheetViews>
    <sheetView topLeftCell="A22" workbookViewId="0">
      <selection activeCell="D26" sqref="D26:D36"/>
    </sheetView>
  </sheetViews>
  <sheetFormatPr baseColWidth="10" defaultRowHeight="15" x14ac:dyDescent="0.25"/>
  <cols>
    <col min="1" max="1" width="16.28515625" customWidth="1"/>
    <col min="5" max="5" width="16.140625" customWidth="1"/>
    <col min="6" max="6" width="43.140625" customWidth="1"/>
    <col min="7" max="7" width="29.5703125" customWidth="1"/>
    <col min="8" max="8" width="50.42578125" bestFit="1" customWidth="1"/>
    <col min="9" max="9" width="7.5703125" customWidth="1"/>
    <col min="10" max="10" width="26.42578125" customWidth="1"/>
    <col min="11" max="11" width="48.140625" bestFit="1" customWidth="1"/>
    <col min="12" max="12" width="62.7109375" bestFit="1" customWidth="1"/>
    <col min="13" max="13" width="18.42578125" customWidth="1"/>
    <col min="14" max="14" width="17.5703125" customWidth="1"/>
    <col min="15" max="15" width="18.85546875" customWidth="1"/>
    <col min="16" max="16" width="18.7109375" customWidth="1"/>
    <col min="17" max="18" width="15.85546875" customWidth="1"/>
    <col min="19" max="19" width="11.85546875" hidden="1" customWidth="1"/>
    <col min="20" max="20" width="8" hidden="1" customWidth="1"/>
    <col min="21" max="21" width="9.140625" hidden="1" customWidth="1"/>
    <col min="22" max="22" width="11.7109375" hidden="1" customWidth="1"/>
    <col min="23" max="23" width="10" hidden="1" customWidth="1"/>
    <col min="24" max="24" width="9.140625" hidden="1" customWidth="1"/>
    <col min="25" max="26" width="9.28515625" hidden="1" customWidth="1"/>
    <col min="27" max="27" width="9" hidden="1" customWidth="1"/>
    <col min="28" max="28" width="8.5703125" hidden="1" customWidth="1"/>
    <col min="29" max="29" width="9.140625" hidden="1" customWidth="1"/>
    <col min="30" max="30" width="8.140625" hidden="1" customWidth="1"/>
    <col min="31" max="33" width="15.42578125" hidden="1" customWidth="1"/>
    <col min="34" max="34" width="0.42578125" hidden="1" customWidth="1"/>
    <col min="35" max="35" width="11.7109375" customWidth="1"/>
    <col min="36" max="36" width="66.28515625" customWidth="1"/>
    <col min="37" max="37" width="9.5703125" customWidth="1"/>
    <col min="38" max="38" width="60.42578125" customWidth="1"/>
    <col min="39" max="39" width="13.42578125" customWidth="1"/>
    <col min="40" max="40" width="56.140625" customWidth="1"/>
    <col min="41" max="41" width="9.5703125" customWidth="1"/>
    <col min="42" max="42" width="58.7109375" customWidth="1"/>
    <col min="43" max="43" width="9.5703125" customWidth="1"/>
    <col min="261" max="261" width="16.140625" customWidth="1"/>
    <col min="262" max="262" width="43.140625" customWidth="1"/>
    <col min="263" max="263" width="29.5703125" customWidth="1"/>
    <col min="264" max="264" width="34.140625" customWidth="1"/>
    <col min="265" max="265" width="7.5703125" customWidth="1"/>
    <col min="266" max="266" width="26.42578125" customWidth="1"/>
    <col min="267" max="267" width="17.140625" customWidth="1"/>
    <col min="268" max="268" width="19.140625" customWidth="1"/>
    <col min="269" max="269" width="18.42578125" customWidth="1"/>
    <col min="270" max="270" width="17.5703125" customWidth="1"/>
    <col min="271" max="271" width="18.85546875" customWidth="1"/>
    <col min="272" max="272" width="18.7109375" customWidth="1"/>
    <col min="273" max="274" width="15.85546875" customWidth="1"/>
    <col min="275" max="275" width="11.85546875" customWidth="1"/>
    <col min="276" max="276" width="8" customWidth="1"/>
    <col min="277" max="277" width="9.140625" customWidth="1"/>
    <col min="278" max="278" width="11.7109375" customWidth="1"/>
    <col min="279" max="279" width="10" customWidth="1"/>
    <col min="280" max="280" width="9.140625" customWidth="1"/>
    <col min="281" max="282" width="9.28515625" customWidth="1"/>
    <col min="283" max="283" width="9" customWidth="1"/>
    <col min="284" max="284" width="8.5703125" customWidth="1"/>
    <col min="285" max="285" width="9.140625" customWidth="1"/>
    <col min="286" max="286" width="8.140625" customWidth="1"/>
    <col min="287" max="290" width="15.42578125" customWidth="1"/>
    <col min="291" max="291" width="11.7109375" customWidth="1"/>
    <col min="292" max="292" width="66.28515625" customWidth="1"/>
    <col min="293" max="293" width="9.5703125" customWidth="1"/>
    <col min="294" max="294" width="60.42578125" customWidth="1"/>
    <col min="295" max="295" width="13.42578125" customWidth="1"/>
    <col min="296" max="296" width="56.140625" customWidth="1"/>
    <col min="297" max="297" width="9.5703125" customWidth="1"/>
    <col min="298" max="298" width="58.7109375" customWidth="1"/>
    <col min="299" max="299" width="9.5703125" customWidth="1"/>
    <col min="517" max="517" width="16.140625" customWidth="1"/>
    <col min="518" max="518" width="43.140625" customWidth="1"/>
    <col min="519" max="519" width="29.5703125" customWidth="1"/>
    <col min="520" max="520" width="34.140625" customWidth="1"/>
    <col min="521" max="521" width="7.5703125" customWidth="1"/>
    <col min="522" max="522" width="26.42578125" customWidth="1"/>
    <col min="523" max="523" width="17.140625" customWidth="1"/>
    <col min="524" max="524" width="19.140625" customWidth="1"/>
    <col min="525" max="525" width="18.42578125" customWidth="1"/>
    <col min="526" max="526" width="17.5703125" customWidth="1"/>
    <col min="527" max="527" width="18.85546875" customWidth="1"/>
    <col min="528" max="528" width="18.7109375" customWidth="1"/>
    <col min="529" max="530" width="15.85546875" customWidth="1"/>
    <col min="531" max="531" width="11.85546875" customWidth="1"/>
    <col min="532" max="532" width="8" customWidth="1"/>
    <col min="533" max="533" width="9.140625" customWidth="1"/>
    <col min="534" max="534" width="11.7109375" customWidth="1"/>
    <col min="535" max="535" width="10" customWidth="1"/>
    <col min="536" max="536" width="9.140625" customWidth="1"/>
    <col min="537" max="538" width="9.28515625" customWidth="1"/>
    <col min="539" max="539" width="9" customWidth="1"/>
    <col min="540" max="540" width="8.5703125" customWidth="1"/>
    <col min="541" max="541" width="9.140625" customWidth="1"/>
    <col min="542" max="542" width="8.140625" customWidth="1"/>
    <col min="543" max="546" width="15.42578125" customWidth="1"/>
    <col min="547" max="547" width="11.7109375" customWidth="1"/>
    <col min="548" max="548" width="66.28515625" customWidth="1"/>
    <col min="549" max="549" width="9.5703125" customWidth="1"/>
    <col min="550" max="550" width="60.42578125" customWidth="1"/>
    <col min="551" max="551" width="13.42578125" customWidth="1"/>
    <col min="552" max="552" width="56.140625" customWidth="1"/>
    <col min="553" max="553" width="9.5703125" customWidth="1"/>
    <col min="554" max="554" width="58.7109375" customWidth="1"/>
    <col min="555" max="555" width="9.5703125" customWidth="1"/>
    <col min="773" max="773" width="16.140625" customWidth="1"/>
    <col min="774" max="774" width="43.140625" customWidth="1"/>
    <col min="775" max="775" width="29.5703125" customWidth="1"/>
    <col min="776" max="776" width="34.140625" customWidth="1"/>
    <col min="777" max="777" width="7.5703125" customWidth="1"/>
    <col min="778" max="778" width="26.42578125" customWidth="1"/>
    <col min="779" max="779" width="17.140625" customWidth="1"/>
    <col min="780" max="780" width="19.140625" customWidth="1"/>
    <col min="781" max="781" width="18.42578125" customWidth="1"/>
    <col min="782" max="782" width="17.5703125" customWidth="1"/>
    <col min="783" max="783" width="18.85546875" customWidth="1"/>
    <col min="784" max="784" width="18.7109375" customWidth="1"/>
    <col min="785" max="786" width="15.85546875" customWidth="1"/>
    <col min="787" max="787" width="11.85546875" customWidth="1"/>
    <col min="788" max="788" width="8" customWidth="1"/>
    <col min="789" max="789" width="9.140625" customWidth="1"/>
    <col min="790" max="790" width="11.7109375" customWidth="1"/>
    <col min="791" max="791" width="10" customWidth="1"/>
    <col min="792" max="792" width="9.140625" customWidth="1"/>
    <col min="793" max="794" width="9.28515625" customWidth="1"/>
    <col min="795" max="795" width="9" customWidth="1"/>
    <col min="796" max="796" width="8.5703125" customWidth="1"/>
    <col min="797" max="797" width="9.140625" customWidth="1"/>
    <col min="798" max="798" width="8.140625" customWidth="1"/>
    <col min="799" max="802" width="15.42578125" customWidth="1"/>
    <col min="803" max="803" width="11.7109375" customWidth="1"/>
    <col min="804" max="804" width="66.28515625" customWidth="1"/>
    <col min="805" max="805" width="9.5703125" customWidth="1"/>
    <col min="806" max="806" width="60.42578125" customWidth="1"/>
    <col min="807" max="807" width="13.42578125" customWidth="1"/>
    <col min="808" max="808" width="56.140625" customWidth="1"/>
    <col min="809" max="809" width="9.5703125" customWidth="1"/>
    <col min="810" max="810" width="58.7109375" customWidth="1"/>
    <col min="811" max="811" width="9.5703125" customWidth="1"/>
    <col min="1029" max="1029" width="16.140625" customWidth="1"/>
    <col min="1030" max="1030" width="43.140625" customWidth="1"/>
    <col min="1031" max="1031" width="29.5703125" customWidth="1"/>
    <col min="1032" max="1032" width="34.140625" customWidth="1"/>
    <col min="1033" max="1033" width="7.5703125" customWidth="1"/>
    <col min="1034" max="1034" width="26.42578125" customWidth="1"/>
    <col min="1035" max="1035" width="17.140625" customWidth="1"/>
    <col min="1036" max="1036" width="19.140625" customWidth="1"/>
    <col min="1037" max="1037" width="18.42578125" customWidth="1"/>
    <col min="1038" max="1038" width="17.5703125" customWidth="1"/>
    <col min="1039" max="1039" width="18.85546875" customWidth="1"/>
    <col min="1040" max="1040" width="18.7109375" customWidth="1"/>
    <col min="1041" max="1042" width="15.85546875" customWidth="1"/>
    <col min="1043" max="1043" width="11.85546875" customWidth="1"/>
    <col min="1044" max="1044" width="8" customWidth="1"/>
    <col min="1045" max="1045" width="9.140625" customWidth="1"/>
    <col min="1046" max="1046" width="11.7109375" customWidth="1"/>
    <col min="1047" max="1047" width="10" customWidth="1"/>
    <col min="1048" max="1048" width="9.140625" customWidth="1"/>
    <col min="1049" max="1050" width="9.28515625" customWidth="1"/>
    <col min="1051" max="1051" width="9" customWidth="1"/>
    <col min="1052" max="1052" width="8.5703125" customWidth="1"/>
    <col min="1053" max="1053" width="9.140625" customWidth="1"/>
    <col min="1054" max="1054" width="8.140625" customWidth="1"/>
    <col min="1055" max="1058" width="15.42578125" customWidth="1"/>
    <col min="1059" max="1059" width="11.7109375" customWidth="1"/>
    <col min="1060" max="1060" width="66.28515625" customWidth="1"/>
    <col min="1061" max="1061" width="9.5703125" customWidth="1"/>
    <col min="1062" max="1062" width="60.42578125" customWidth="1"/>
    <col min="1063" max="1063" width="13.42578125" customWidth="1"/>
    <col min="1064" max="1064" width="56.140625" customWidth="1"/>
    <col min="1065" max="1065" width="9.5703125" customWidth="1"/>
    <col min="1066" max="1066" width="58.7109375" customWidth="1"/>
    <col min="1067" max="1067" width="9.5703125" customWidth="1"/>
    <col min="1285" max="1285" width="16.140625" customWidth="1"/>
    <col min="1286" max="1286" width="43.140625" customWidth="1"/>
    <col min="1287" max="1287" width="29.5703125" customWidth="1"/>
    <col min="1288" max="1288" width="34.140625" customWidth="1"/>
    <col min="1289" max="1289" width="7.5703125" customWidth="1"/>
    <col min="1290" max="1290" width="26.42578125" customWidth="1"/>
    <col min="1291" max="1291" width="17.140625" customWidth="1"/>
    <col min="1292" max="1292" width="19.140625" customWidth="1"/>
    <col min="1293" max="1293" width="18.42578125" customWidth="1"/>
    <col min="1294" max="1294" width="17.5703125" customWidth="1"/>
    <col min="1295" max="1295" width="18.85546875" customWidth="1"/>
    <col min="1296" max="1296" width="18.7109375" customWidth="1"/>
    <col min="1297" max="1298" width="15.85546875" customWidth="1"/>
    <col min="1299" max="1299" width="11.85546875" customWidth="1"/>
    <col min="1300" max="1300" width="8" customWidth="1"/>
    <col min="1301" max="1301" width="9.140625" customWidth="1"/>
    <col min="1302" max="1302" width="11.7109375" customWidth="1"/>
    <col min="1303" max="1303" width="10" customWidth="1"/>
    <col min="1304" max="1304" width="9.140625" customWidth="1"/>
    <col min="1305" max="1306" width="9.28515625" customWidth="1"/>
    <col min="1307" max="1307" width="9" customWidth="1"/>
    <col min="1308" max="1308" width="8.5703125" customWidth="1"/>
    <col min="1309" max="1309" width="9.140625" customWidth="1"/>
    <col min="1310" max="1310" width="8.140625" customWidth="1"/>
    <col min="1311" max="1314" width="15.42578125" customWidth="1"/>
    <col min="1315" max="1315" width="11.7109375" customWidth="1"/>
    <col min="1316" max="1316" width="66.28515625" customWidth="1"/>
    <col min="1317" max="1317" width="9.5703125" customWidth="1"/>
    <col min="1318" max="1318" width="60.42578125" customWidth="1"/>
    <col min="1319" max="1319" width="13.42578125" customWidth="1"/>
    <col min="1320" max="1320" width="56.140625" customWidth="1"/>
    <col min="1321" max="1321" width="9.5703125" customWidth="1"/>
    <col min="1322" max="1322" width="58.7109375" customWidth="1"/>
    <col min="1323" max="1323" width="9.5703125" customWidth="1"/>
    <col min="1541" max="1541" width="16.140625" customWidth="1"/>
    <col min="1542" max="1542" width="43.140625" customWidth="1"/>
    <col min="1543" max="1543" width="29.5703125" customWidth="1"/>
    <col min="1544" max="1544" width="34.140625" customWidth="1"/>
    <col min="1545" max="1545" width="7.5703125" customWidth="1"/>
    <col min="1546" max="1546" width="26.42578125" customWidth="1"/>
    <col min="1547" max="1547" width="17.140625" customWidth="1"/>
    <col min="1548" max="1548" width="19.140625" customWidth="1"/>
    <col min="1549" max="1549" width="18.42578125" customWidth="1"/>
    <col min="1550" max="1550" width="17.5703125" customWidth="1"/>
    <col min="1551" max="1551" width="18.85546875" customWidth="1"/>
    <col min="1552" max="1552" width="18.7109375" customWidth="1"/>
    <col min="1553" max="1554" width="15.85546875" customWidth="1"/>
    <col min="1555" max="1555" width="11.85546875" customWidth="1"/>
    <col min="1556" max="1556" width="8" customWidth="1"/>
    <col min="1557" max="1557" width="9.140625" customWidth="1"/>
    <col min="1558" max="1558" width="11.7109375" customWidth="1"/>
    <col min="1559" max="1559" width="10" customWidth="1"/>
    <col min="1560" max="1560" width="9.140625" customWidth="1"/>
    <col min="1561" max="1562" width="9.28515625" customWidth="1"/>
    <col min="1563" max="1563" width="9" customWidth="1"/>
    <col min="1564" max="1564" width="8.5703125" customWidth="1"/>
    <col min="1565" max="1565" width="9.140625" customWidth="1"/>
    <col min="1566" max="1566" width="8.140625" customWidth="1"/>
    <col min="1567" max="1570" width="15.42578125" customWidth="1"/>
    <col min="1571" max="1571" width="11.7109375" customWidth="1"/>
    <col min="1572" max="1572" width="66.28515625" customWidth="1"/>
    <col min="1573" max="1573" width="9.5703125" customWidth="1"/>
    <col min="1574" max="1574" width="60.42578125" customWidth="1"/>
    <col min="1575" max="1575" width="13.42578125" customWidth="1"/>
    <col min="1576" max="1576" width="56.140625" customWidth="1"/>
    <col min="1577" max="1577" width="9.5703125" customWidth="1"/>
    <col min="1578" max="1578" width="58.7109375" customWidth="1"/>
    <col min="1579" max="1579" width="9.5703125" customWidth="1"/>
    <col min="1797" max="1797" width="16.140625" customWidth="1"/>
    <col min="1798" max="1798" width="43.140625" customWidth="1"/>
    <col min="1799" max="1799" width="29.5703125" customWidth="1"/>
    <col min="1800" max="1800" width="34.140625" customWidth="1"/>
    <col min="1801" max="1801" width="7.5703125" customWidth="1"/>
    <col min="1802" max="1802" width="26.42578125" customWidth="1"/>
    <col min="1803" max="1803" width="17.140625" customWidth="1"/>
    <col min="1804" max="1804" width="19.140625" customWidth="1"/>
    <col min="1805" max="1805" width="18.42578125" customWidth="1"/>
    <col min="1806" max="1806" width="17.5703125" customWidth="1"/>
    <col min="1807" max="1807" width="18.85546875" customWidth="1"/>
    <col min="1808" max="1808" width="18.7109375" customWidth="1"/>
    <col min="1809" max="1810" width="15.85546875" customWidth="1"/>
    <col min="1811" max="1811" width="11.85546875" customWidth="1"/>
    <col min="1812" max="1812" width="8" customWidth="1"/>
    <col min="1813" max="1813" width="9.140625" customWidth="1"/>
    <col min="1814" max="1814" width="11.7109375" customWidth="1"/>
    <col min="1815" max="1815" width="10" customWidth="1"/>
    <col min="1816" max="1816" width="9.140625" customWidth="1"/>
    <col min="1817" max="1818" width="9.28515625" customWidth="1"/>
    <col min="1819" max="1819" width="9" customWidth="1"/>
    <col min="1820" max="1820" width="8.5703125" customWidth="1"/>
    <col min="1821" max="1821" width="9.140625" customWidth="1"/>
    <col min="1822" max="1822" width="8.140625" customWidth="1"/>
    <col min="1823" max="1826" width="15.42578125" customWidth="1"/>
    <col min="1827" max="1827" width="11.7109375" customWidth="1"/>
    <col min="1828" max="1828" width="66.28515625" customWidth="1"/>
    <col min="1829" max="1829" width="9.5703125" customWidth="1"/>
    <col min="1830" max="1830" width="60.42578125" customWidth="1"/>
    <col min="1831" max="1831" width="13.42578125" customWidth="1"/>
    <col min="1832" max="1832" width="56.140625" customWidth="1"/>
    <col min="1833" max="1833" width="9.5703125" customWidth="1"/>
    <col min="1834" max="1834" width="58.7109375" customWidth="1"/>
    <col min="1835" max="1835" width="9.5703125" customWidth="1"/>
    <col min="2053" max="2053" width="16.140625" customWidth="1"/>
    <col min="2054" max="2054" width="43.140625" customWidth="1"/>
    <col min="2055" max="2055" width="29.5703125" customWidth="1"/>
    <col min="2056" max="2056" width="34.140625" customWidth="1"/>
    <col min="2057" max="2057" width="7.5703125" customWidth="1"/>
    <col min="2058" max="2058" width="26.42578125" customWidth="1"/>
    <col min="2059" max="2059" width="17.140625" customWidth="1"/>
    <col min="2060" max="2060" width="19.140625" customWidth="1"/>
    <col min="2061" max="2061" width="18.42578125" customWidth="1"/>
    <col min="2062" max="2062" width="17.5703125" customWidth="1"/>
    <col min="2063" max="2063" width="18.85546875" customWidth="1"/>
    <col min="2064" max="2064" width="18.7109375" customWidth="1"/>
    <col min="2065" max="2066" width="15.85546875" customWidth="1"/>
    <col min="2067" max="2067" width="11.85546875" customWidth="1"/>
    <col min="2068" max="2068" width="8" customWidth="1"/>
    <col min="2069" max="2069" width="9.140625" customWidth="1"/>
    <col min="2070" max="2070" width="11.7109375" customWidth="1"/>
    <col min="2071" max="2071" width="10" customWidth="1"/>
    <col min="2072" max="2072" width="9.140625" customWidth="1"/>
    <col min="2073" max="2074" width="9.28515625" customWidth="1"/>
    <col min="2075" max="2075" width="9" customWidth="1"/>
    <col min="2076" max="2076" width="8.5703125" customWidth="1"/>
    <col min="2077" max="2077" width="9.140625" customWidth="1"/>
    <col min="2078" max="2078" width="8.140625" customWidth="1"/>
    <col min="2079" max="2082" width="15.42578125" customWidth="1"/>
    <col min="2083" max="2083" width="11.7109375" customWidth="1"/>
    <col min="2084" max="2084" width="66.28515625" customWidth="1"/>
    <col min="2085" max="2085" width="9.5703125" customWidth="1"/>
    <col min="2086" max="2086" width="60.42578125" customWidth="1"/>
    <col min="2087" max="2087" width="13.42578125" customWidth="1"/>
    <col min="2088" max="2088" width="56.140625" customWidth="1"/>
    <col min="2089" max="2089" width="9.5703125" customWidth="1"/>
    <col min="2090" max="2090" width="58.7109375" customWidth="1"/>
    <col min="2091" max="2091" width="9.5703125" customWidth="1"/>
    <col min="2309" max="2309" width="16.140625" customWidth="1"/>
    <col min="2310" max="2310" width="43.140625" customWidth="1"/>
    <col min="2311" max="2311" width="29.5703125" customWidth="1"/>
    <col min="2312" max="2312" width="34.140625" customWidth="1"/>
    <col min="2313" max="2313" width="7.5703125" customWidth="1"/>
    <col min="2314" max="2314" width="26.42578125" customWidth="1"/>
    <col min="2315" max="2315" width="17.140625" customWidth="1"/>
    <col min="2316" max="2316" width="19.140625" customWidth="1"/>
    <col min="2317" max="2317" width="18.42578125" customWidth="1"/>
    <col min="2318" max="2318" width="17.5703125" customWidth="1"/>
    <col min="2319" max="2319" width="18.85546875" customWidth="1"/>
    <col min="2320" max="2320" width="18.7109375" customWidth="1"/>
    <col min="2321" max="2322" width="15.85546875" customWidth="1"/>
    <col min="2323" max="2323" width="11.85546875" customWidth="1"/>
    <col min="2324" max="2324" width="8" customWidth="1"/>
    <col min="2325" max="2325" width="9.140625" customWidth="1"/>
    <col min="2326" max="2326" width="11.7109375" customWidth="1"/>
    <col min="2327" max="2327" width="10" customWidth="1"/>
    <col min="2328" max="2328" width="9.140625" customWidth="1"/>
    <col min="2329" max="2330" width="9.28515625" customWidth="1"/>
    <col min="2331" max="2331" width="9" customWidth="1"/>
    <col min="2332" max="2332" width="8.5703125" customWidth="1"/>
    <col min="2333" max="2333" width="9.140625" customWidth="1"/>
    <col min="2334" max="2334" width="8.140625" customWidth="1"/>
    <col min="2335" max="2338" width="15.42578125" customWidth="1"/>
    <col min="2339" max="2339" width="11.7109375" customWidth="1"/>
    <col min="2340" max="2340" width="66.28515625" customWidth="1"/>
    <col min="2341" max="2341" width="9.5703125" customWidth="1"/>
    <col min="2342" max="2342" width="60.42578125" customWidth="1"/>
    <col min="2343" max="2343" width="13.42578125" customWidth="1"/>
    <col min="2344" max="2344" width="56.140625" customWidth="1"/>
    <col min="2345" max="2345" width="9.5703125" customWidth="1"/>
    <col min="2346" max="2346" width="58.7109375" customWidth="1"/>
    <col min="2347" max="2347" width="9.5703125" customWidth="1"/>
    <col min="2565" max="2565" width="16.140625" customWidth="1"/>
    <col min="2566" max="2566" width="43.140625" customWidth="1"/>
    <col min="2567" max="2567" width="29.5703125" customWidth="1"/>
    <col min="2568" max="2568" width="34.140625" customWidth="1"/>
    <col min="2569" max="2569" width="7.5703125" customWidth="1"/>
    <col min="2570" max="2570" width="26.42578125" customWidth="1"/>
    <col min="2571" max="2571" width="17.140625" customWidth="1"/>
    <col min="2572" max="2572" width="19.140625" customWidth="1"/>
    <col min="2573" max="2573" width="18.42578125" customWidth="1"/>
    <col min="2574" max="2574" width="17.5703125" customWidth="1"/>
    <col min="2575" max="2575" width="18.85546875" customWidth="1"/>
    <col min="2576" max="2576" width="18.7109375" customWidth="1"/>
    <col min="2577" max="2578" width="15.85546875" customWidth="1"/>
    <col min="2579" max="2579" width="11.85546875" customWidth="1"/>
    <col min="2580" max="2580" width="8" customWidth="1"/>
    <col min="2581" max="2581" width="9.140625" customWidth="1"/>
    <col min="2582" max="2582" width="11.7109375" customWidth="1"/>
    <col min="2583" max="2583" width="10" customWidth="1"/>
    <col min="2584" max="2584" width="9.140625" customWidth="1"/>
    <col min="2585" max="2586" width="9.28515625" customWidth="1"/>
    <col min="2587" max="2587" width="9" customWidth="1"/>
    <col min="2588" max="2588" width="8.5703125" customWidth="1"/>
    <col min="2589" max="2589" width="9.140625" customWidth="1"/>
    <col min="2590" max="2590" width="8.140625" customWidth="1"/>
    <col min="2591" max="2594" width="15.42578125" customWidth="1"/>
    <col min="2595" max="2595" width="11.7109375" customWidth="1"/>
    <col min="2596" max="2596" width="66.28515625" customWidth="1"/>
    <col min="2597" max="2597" width="9.5703125" customWidth="1"/>
    <col min="2598" max="2598" width="60.42578125" customWidth="1"/>
    <col min="2599" max="2599" width="13.42578125" customWidth="1"/>
    <col min="2600" max="2600" width="56.140625" customWidth="1"/>
    <col min="2601" max="2601" width="9.5703125" customWidth="1"/>
    <col min="2602" max="2602" width="58.7109375" customWidth="1"/>
    <col min="2603" max="2603" width="9.5703125" customWidth="1"/>
    <col min="2821" max="2821" width="16.140625" customWidth="1"/>
    <col min="2822" max="2822" width="43.140625" customWidth="1"/>
    <col min="2823" max="2823" width="29.5703125" customWidth="1"/>
    <col min="2824" max="2824" width="34.140625" customWidth="1"/>
    <col min="2825" max="2825" width="7.5703125" customWidth="1"/>
    <col min="2826" max="2826" width="26.42578125" customWidth="1"/>
    <col min="2827" max="2827" width="17.140625" customWidth="1"/>
    <col min="2828" max="2828" width="19.140625" customWidth="1"/>
    <col min="2829" max="2829" width="18.42578125" customWidth="1"/>
    <col min="2830" max="2830" width="17.5703125" customWidth="1"/>
    <col min="2831" max="2831" width="18.85546875" customWidth="1"/>
    <col min="2832" max="2832" width="18.7109375" customWidth="1"/>
    <col min="2833" max="2834" width="15.85546875" customWidth="1"/>
    <col min="2835" max="2835" width="11.85546875" customWidth="1"/>
    <col min="2836" max="2836" width="8" customWidth="1"/>
    <col min="2837" max="2837" width="9.140625" customWidth="1"/>
    <col min="2838" max="2838" width="11.7109375" customWidth="1"/>
    <col min="2839" max="2839" width="10" customWidth="1"/>
    <col min="2840" max="2840" width="9.140625" customWidth="1"/>
    <col min="2841" max="2842" width="9.28515625" customWidth="1"/>
    <col min="2843" max="2843" width="9" customWidth="1"/>
    <col min="2844" max="2844" width="8.5703125" customWidth="1"/>
    <col min="2845" max="2845" width="9.140625" customWidth="1"/>
    <col min="2846" max="2846" width="8.140625" customWidth="1"/>
    <col min="2847" max="2850" width="15.42578125" customWidth="1"/>
    <col min="2851" max="2851" width="11.7109375" customWidth="1"/>
    <col min="2852" max="2852" width="66.28515625" customWidth="1"/>
    <col min="2853" max="2853" width="9.5703125" customWidth="1"/>
    <col min="2854" max="2854" width="60.42578125" customWidth="1"/>
    <col min="2855" max="2855" width="13.42578125" customWidth="1"/>
    <col min="2856" max="2856" width="56.140625" customWidth="1"/>
    <col min="2857" max="2857" width="9.5703125" customWidth="1"/>
    <col min="2858" max="2858" width="58.7109375" customWidth="1"/>
    <col min="2859" max="2859" width="9.5703125" customWidth="1"/>
    <col min="3077" max="3077" width="16.140625" customWidth="1"/>
    <col min="3078" max="3078" width="43.140625" customWidth="1"/>
    <col min="3079" max="3079" width="29.5703125" customWidth="1"/>
    <col min="3080" max="3080" width="34.140625" customWidth="1"/>
    <col min="3081" max="3081" width="7.5703125" customWidth="1"/>
    <col min="3082" max="3082" width="26.42578125" customWidth="1"/>
    <col min="3083" max="3083" width="17.140625" customWidth="1"/>
    <col min="3084" max="3084" width="19.140625" customWidth="1"/>
    <col min="3085" max="3085" width="18.42578125" customWidth="1"/>
    <col min="3086" max="3086" width="17.5703125" customWidth="1"/>
    <col min="3087" max="3087" width="18.85546875" customWidth="1"/>
    <col min="3088" max="3088" width="18.7109375" customWidth="1"/>
    <col min="3089" max="3090" width="15.85546875" customWidth="1"/>
    <col min="3091" max="3091" width="11.85546875" customWidth="1"/>
    <col min="3092" max="3092" width="8" customWidth="1"/>
    <col min="3093" max="3093" width="9.140625" customWidth="1"/>
    <col min="3094" max="3094" width="11.7109375" customWidth="1"/>
    <col min="3095" max="3095" width="10" customWidth="1"/>
    <col min="3096" max="3096" width="9.140625" customWidth="1"/>
    <col min="3097" max="3098" width="9.28515625" customWidth="1"/>
    <col min="3099" max="3099" width="9" customWidth="1"/>
    <col min="3100" max="3100" width="8.5703125" customWidth="1"/>
    <col min="3101" max="3101" width="9.140625" customWidth="1"/>
    <col min="3102" max="3102" width="8.140625" customWidth="1"/>
    <col min="3103" max="3106" width="15.42578125" customWidth="1"/>
    <col min="3107" max="3107" width="11.7109375" customWidth="1"/>
    <col min="3108" max="3108" width="66.28515625" customWidth="1"/>
    <col min="3109" max="3109" width="9.5703125" customWidth="1"/>
    <col min="3110" max="3110" width="60.42578125" customWidth="1"/>
    <col min="3111" max="3111" width="13.42578125" customWidth="1"/>
    <col min="3112" max="3112" width="56.140625" customWidth="1"/>
    <col min="3113" max="3113" width="9.5703125" customWidth="1"/>
    <col min="3114" max="3114" width="58.7109375" customWidth="1"/>
    <col min="3115" max="3115" width="9.5703125" customWidth="1"/>
    <col min="3333" max="3333" width="16.140625" customWidth="1"/>
    <col min="3334" max="3334" width="43.140625" customWidth="1"/>
    <col min="3335" max="3335" width="29.5703125" customWidth="1"/>
    <col min="3336" max="3336" width="34.140625" customWidth="1"/>
    <col min="3337" max="3337" width="7.5703125" customWidth="1"/>
    <col min="3338" max="3338" width="26.42578125" customWidth="1"/>
    <col min="3339" max="3339" width="17.140625" customWidth="1"/>
    <col min="3340" max="3340" width="19.140625" customWidth="1"/>
    <col min="3341" max="3341" width="18.42578125" customWidth="1"/>
    <col min="3342" max="3342" width="17.5703125" customWidth="1"/>
    <col min="3343" max="3343" width="18.85546875" customWidth="1"/>
    <col min="3344" max="3344" width="18.7109375" customWidth="1"/>
    <col min="3345" max="3346" width="15.85546875" customWidth="1"/>
    <col min="3347" max="3347" width="11.85546875" customWidth="1"/>
    <col min="3348" max="3348" width="8" customWidth="1"/>
    <col min="3349" max="3349" width="9.140625" customWidth="1"/>
    <col min="3350" max="3350" width="11.7109375" customWidth="1"/>
    <col min="3351" max="3351" width="10" customWidth="1"/>
    <col min="3352" max="3352" width="9.140625" customWidth="1"/>
    <col min="3353" max="3354" width="9.28515625" customWidth="1"/>
    <col min="3355" max="3355" width="9" customWidth="1"/>
    <col min="3356" max="3356" width="8.5703125" customWidth="1"/>
    <col min="3357" max="3357" width="9.140625" customWidth="1"/>
    <col min="3358" max="3358" width="8.140625" customWidth="1"/>
    <col min="3359" max="3362" width="15.42578125" customWidth="1"/>
    <col min="3363" max="3363" width="11.7109375" customWidth="1"/>
    <col min="3364" max="3364" width="66.28515625" customWidth="1"/>
    <col min="3365" max="3365" width="9.5703125" customWidth="1"/>
    <col min="3366" max="3366" width="60.42578125" customWidth="1"/>
    <col min="3367" max="3367" width="13.42578125" customWidth="1"/>
    <col min="3368" max="3368" width="56.140625" customWidth="1"/>
    <col min="3369" max="3369" width="9.5703125" customWidth="1"/>
    <col min="3370" max="3370" width="58.7109375" customWidth="1"/>
    <col min="3371" max="3371" width="9.5703125" customWidth="1"/>
    <col min="3589" max="3589" width="16.140625" customWidth="1"/>
    <col min="3590" max="3590" width="43.140625" customWidth="1"/>
    <col min="3591" max="3591" width="29.5703125" customWidth="1"/>
    <col min="3592" max="3592" width="34.140625" customWidth="1"/>
    <col min="3593" max="3593" width="7.5703125" customWidth="1"/>
    <col min="3594" max="3594" width="26.42578125" customWidth="1"/>
    <col min="3595" max="3595" width="17.140625" customWidth="1"/>
    <col min="3596" max="3596" width="19.140625" customWidth="1"/>
    <col min="3597" max="3597" width="18.42578125" customWidth="1"/>
    <col min="3598" max="3598" width="17.5703125" customWidth="1"/>
    <col min="3599" max="3599" width="18.85546875" customWidth="1"/>
    <col min="3600" max="3600" width="18.7109375" customWidth="1"/>
    <col min="3601" max="3602" width="15.85546875" customWidth="1"/>
    <col min="3603" max="3603" width="11.85546875" customWidth="1"/>
    <col min="3604" max="3604" width="8" customWidth="1"/>
    <col min="3605" max="3605" width="9.140625" customWidth="1"/>
    <col min="3606" max="3606" width="11.7109375" customWidth="1"/>
    <col min="3607" max="3607" width="10" customWidth="1"/>
    <col min="3608" max="3608" width="9.140625" customWidth="1"/>
    <col min="3609" max="3610" width="9.28515625" customWidth="1"/>
    <col min="3611" max="3611" width="9" customWidth="1"/>
    <col min="3612" max="3612" width="8.5703125" customWidth="1"/>
    <col min="3613" max="3613" width="9.140625" customWidth="1"/>
    <col min="3614" max="3614" width="8.140625" customWidth="1"/>
    <col min="3615" max="3618" width="15.42578125" customWidth="1"/>
    <col min="3619" max="3619" width="11.7109375" customWidth="1"/>
    <col min="3620" max="3620" width="66.28515625" customWidth="1"/>
    <col min="3621" max="3621" width="9.5703125" customWidth="1"/>
    <col min="3622" max="3622" width="60.42578125" customWidth="1"/>
    <col min="3623" max="3623" width="13.42578125" customWidth="1"/>
    <col min="3624" max="3624" width="56.140625" customWidth="1"/>
    <col min="3625" max="3625" width="9.5703125" customWidth="1"/>
    <col min="3626" max="3626" width="58.7109375" customWidth="1"/>
    <col min="3627" max="3627" width="9.5703125" customWidth="1"/>
    <col min="3845" max="3845" width="16.140625" customWidth="1"/>
    <col min="3846" max="3846" width="43.140625" customWidth="1"/>
    <col min="3847" max="3847" width="29.5703125" customWidth="1"/>
    <col min="3848" max="3848" width="34.140625" customWidth="1"/>
    <col min="3849" max="3849" width="7.5703125" customWidth="1"/>
    <col min="3850" max="3850" width="26.42578125" customWidth="1"/>
    <col min="3851" max="3851" width="17.140625" customWidth="1"/>
    <col min="3852" max="3852" width="19.140625" customWidth="1"/>
    <col min="3853" max="3853" width="18.42578125" customWidth="1"/>
    <col min="3854" max="3854" width="17.5703125" customWidth="1"/>
    <col min="3855" max="3855" width="18.85546875" customWidth="1"/>
    <col min="3856" max="3856" width="18.7109375" customWidth="1"/>
    <col min="3857" max="3858" width="15.85546875" customWidth="1"/>
    <col min="3859" max="3859" width="11.85546875" customWidth="1"/>
    <col min="3860" max="3860" width="8" customWidth="1"/>
    <col min="3861" max="3861" width="9.140625" customWidth="1"/>
    <col min="3862" max="3862" width="11.7109375" customWidth="1"/>
    <col min="3863" max="3863" width="10" customWidth="1"/>
    <col min="3864" max="3864" width="9.140625" customWidth="1"/>
    <col min="3865" max="3866" width="9.28515625" customWidth="1"/>
    <col min="3867" max="3867" width="9" customWidth="1"/>
    <col min="3868" max="3868" width="8.5703125" customWidth="1"/>
    <col min="3869" max="3869" width="9.140625" customWidth="1"/>
    <col min="3870" max="3870" width="8.140625" customWidth="1"/>
    <col min="3871" max="3874" width="15.42578125" customWidth="1"/>
    <col min="3875" max="3875" width="11.7109375" customWidth="1"/>
    <col min="3876" max="3876" width="66.28515625" customWidth="1"/>
    <col min="3877" max="3877" width="9.5703125" customWidth="1"/>
    <col min="3878" max="3878" width="60.42578125" customWidth="1"/>
    <col min="3879" max="3879" width="13.42578125" customWidth="1"/>
    <col min="3880" max="3880" width="56.140625" customWidth="1"/>
    <col min="3881" max="3881" width="9.5703125" customWidth="1"/>
    <col min="3882" max="3882" width="58.7109375" customWidth="1"/>
    <col min="3883" max="3883" width="9.5703125" customWidth="1"/>
    <col min="4101" max="4101" width="16.140625" customWidth="1"/>
    <col min="4102" max="4102" width="43.140625" customWidth="1"/>
    <col min="4103" max="4103" width="29.5703125" customWidth="1"/>
    <col min="4104" max="4104" width="34.140625" customWidth="1"/>
    <col min="4105" max="4105" width="7.5703125" customWidth="1"/>
    <col min="4106" max="4106" width="26.42578125" customWidth="1"/>
    <col min="4107" max="4107" width="17.140625" customWidth="1"/>
    <col min="4108" max="4108" width="19.140625" customWidth="1"/>
    <col min="4109" max="4109" width="18.42578125" customWidth="1"/>
    <col min="4110" max="4110" width="17.5703125" customWidth="1"/>
    <col min="4111" max="4111" width="18.85546875" customWidth="1"/>
    <col min="4112" max="4112" width="18.7109375" customWidth="1"/>
    <col min="4113" max="4114" width="15.85546875" customWidth="1"/>
    <col min="4115" max="4115" width="11.85546875" customWidth="1"/>
    <col min="4116" max="4116" width="8" customWidth="1"/>
    <col min="4117" max="4117" width="9.140625" customWidth="1"/>
    <col min="4118" max="4118" width="11.7109375" customWidth="1"/>
    <col min="4119" max="4119" width="10" customWidth="1"/>
    <col min="4120" max="4120" width="9.140625" customWidth="1"/>
    <col min="4121" max="4122" width="9.28515625" customWidth="1"/>
    <col min="4123" max="4123" width="9" customWidth="1"/>
    <col min="4124" max="4124" width="8.5703125" customWidth="1"/>
    <col min="4125" max="4125" width="9.140625" customWidth="1"/>
    <col min="4126" max="4126" width="8.140625" customWidth="1"/>
    <col min="4127" max="4130" width="15.42578125" customWidth="1"/>
    <col min="4131" max="4131" width="11.7109375" customWidth="1"/>
    <col min="4132" max="4132" width="66.28515625" customWidth="1"/>
    <col min="4133" max="4133" width="9.5703125" customWidth="1"/>
    <col min="4134" max="4134" width="60.42578125" customWidth="1"/>
    <col min="4135" max="4135" width="13.42578125" customWidth="1"/>
    <col min="4136" max="4136" width="56.140625" customWidth="1"/>
    <col min="4137" max="4137" width="9.5703125" customWidth="1"/>
    <col min="4138" max="4138" width="58.7109375" customWidth="1"/>
    <col min="4139" max="4139" width="9.5703125" customWidth="1"/>
    <col min="4357" max="4357" width="16.140625" customWidth="1"/>
    <col min="4358" max="4358" width="43.140625" customWidth="1"/>
    <col min="4359" max="4359" width="29.5703125" customWidth="1"/>
    <col min="4360" max="4360" width="34.140625" customWidth="1"/>
    <col min="4361" max="4361" width="7.5703125" customWidth="1"/>
    <col min="4362" max="4362" width="26.42578125" customWidth="1"/>
    <col min="4363" max="4363" width="17.140625" customWidth="1"/>
    <col min="4364" max="4364" width="19.140625" customWidth="1"/>
    <col min="4365" max="4365" width="18.42578125" customWidth="1"/>
    <col min="4366" max="4366" width="17.5703125" customWidth="1"/>
    <col min="4367" max="4367" width="18.85546875" customWidth="1"/>
    <col min="4368" max="4368" width="18.7109375" customWidth="1"/>
    <col min="4369" max="4370" width="15.85546875" customWidth="1"/>
    <col min="4371" max="4371" width="11.85546875" customWidth="1"/>
    <col min="4372" max="4372" width="8" customWidth="1"/>
    <col min="4373" max="4373" width="9.140625" customWidth="1"/>
    <col min="4374" max="4374" width="11.7109375" customWidth="1"/>
    <col min="4375" max="4375" width="10" customWidth="1"/>
    <col min="4376" max="4376" width="9.140625" customWidth="1"/>
    <col min="4377" max="4378" width="9.28515625" customWidth="1"/>
    <col min="4379" max="4379" width="9" customWidth="1"/>
    <col min="4380" max="4380" width="8.5703125" customWidth="1"/>
    <col min="4381" max="4381" width="9.140625" customWidth="1"/>
    <col min="4382" max="4382" width="8.140625" customWidth="1"/>
    <col min="4383" max="4386" width="15.42578125" customWidth="1"/>
    <col min="4387" max="4387" width="11.7109375" customWidth="1"/>
    <col min="4388" max="4388" width="66.28515625" customWidth="1"/>
    <col min="4389" max="4389" width="9.5703125" customWidth="1"/>
    <col min="4390" max="4390" width="60.42578125" customWidth="1"/>
    <col min="4391" max="4391" width="13.42578125" customWidth="1"/>
    <col min="4392" max="4392" width="56.140625" customWidth="1"/>
    <col min="4393" max="4393" width="9.5703125" customWidth="1"/>
    <col min="4394" max="4394" width="58.7109375" customWidth="1"/>
    <col min="4395" max="4395" width="9.5703125" customWidth="1"/>
    <col min="4613" max="4613" width="16.140625" customWidth="1"/>
    <col min="4614" max="4614" width="43.140625" customWidth="1"/>
    <col min="4615" max="4615" width="29.5703125" customWidth="1"/>
    <col min="4616" max="4616" width="34.140625" customWidth="1"/>
    <col min="4617" max="4617" width="7.5703125" customWidth="1"/>
    <col min="4618" max="4618" width="26.42578125" customWidth="1"/>
    <col min="4619" max="4619" width="17.140625" customWidth="1"/>
    <col min="4620" max="4620" width="19.140625" customWidth="1"/>
    <col min="4621" max="4621" width="18.42578125" customWidth="1"/>
    <col min="4622" max="4622" width="17.5703125" customWidth="1"/>
    <col min="4623" max="4623" width="18.85546875" customWidth="1"/>
    <col min="4624" max="4624" width="18.7109375" customWidth="1"/>
    <col min="4625" max="4626" width="15.85546875" customWidth="1"/>
    <col min="4627" max="4627" width="11.85546875" customWidth="1"/>
    <col min="4628" max="4628" width="8" customWidth="1"/>
    <col min="4629" max="4629" width="9.140625" customWidth="1"/>
    <col min="4630" max="4630" width="11.7109375" customWidth="1"/>
    <col min="4631" max="4631" width="10" customWidth="1"/>
    <col min="4632" max="4632" width="9.140625" customWidth="1"/>
    <col min="4633" max="4634" width="9.28515625" customWidth="1"/>
    <col min="4635" max="4635" width="9" customWidth="1"/>
    <col min="4636" max="4636" width="8.5703125" customWidth="1"/>
    <col min="4637" max="4637" width="9.140625" customWidth="1"/>
    <col min="4638" max="4638" width="8.140625" customWidth="1"/>
    <col min="4639" max="4642" width="15.42578125" customWidth="1"/>
    <col min="4643" max="4643" width="11.7109375" customWidth="1"/>
    <col min="4644" max="4644" width="66.28515625" customWidth="1"/>
    <col min="4645" max="4645" width="9.5703125" customWidth="1"/>
    <col min="4646" max="4646" width="60.42578125" customWidth="1"/>
    <col min="4647" max="4647" width="13.42578125" customWidth="1"/>
    <col min="4648" max="4648" width="56.140625" customWidth="1"/>
    <col min="4649" max="4649" width="9.5703125" customWidth="1"/>
    <col min="4650" max="4650" width="58.7109375" customWidth="1"/>
    <col min="4651" max="4651" width="9.5703125" customWidth="1"/>
    <col min="4869" max="4869" width="16.140625" customWidth="1"/>
    <col min="4870" max="4870" width="43.140625" customWidth="1"/>
    <col min="4871" max="4871" width="29.5703125" customWidth="1"/>
    <col min="4872" max="4872" width="34.140625" customWidth="1"/>
    <col min="4873" max="4873" width="7.5703125" customWidth="1"/>
    <col min="4874" max="4874" width="26.42578125" customWidth="1"/>
    <col min="4875" max="4875" width="17.140625" customWidth="1"/>
    <col min="4876" max="4876" width="19.140625" customWidth="1"/>
    <col min="4877" max="4877" width="18.42578125" customWidth="1"/>
    <col min="4878" max="4878" width="17.5703125" customWidth="1"/>
    <col min="4879" max="4879" width="18.85546875" customWidth="1"/>
    <col min="4880" max="4880" width="18.7109375" customWidth="1"/>
    <col min="4881" max="4882" width="15.85546875" customWidth="1"/>
    <col min="4883" max="4883" width="11.85546875" customWidth="1"/>
    <col min="4884" max="4884" width="8" customWidth="1"/>
    <col min="4885" max="4885" width="9.140625" customWidth="1"/>
    <col min="4886" max="4886" width="11.7109375" customWidth="1"/>
    <col min="4887" max="4887" width="10" customWidth="1"/>
    <col min="4888" max="4888" width="9.140625" customWidth="1"/>
    <col min="4889" max="4890" width="9.28515625" customWidth="1"/>
    <col min="4891" max="4891" width="9" customWidth="1"/>
    <col min="4892" max="4892" width="8.5703125" customWidth="1"/>
    <col min="4893" max="4893" width="9.140625" customWidth="1"/>
    <col min="4894" max="4894" width="8.140625" customWidth="1"/>
    <col min="4895" max="4898" width="15.42578125" customWidth="1"/>
    <col min="4899" max="4899" width="11.7109375" customWidth="1"/>
    <col min="4900" max="4900" width="66.28515625" customWidth="1"/>
    <col min="4901" max="4901" width="9.5703125" customWidth="1"/>
    <col min="4902" max="4902" width="60.42578125" customWidth="1"/>
    <col min="4903" max="4903" width="13.42578125" customWidth="1"/>
    <col min="4904" max="4904" width="56.140625" customWidth="1"/>
    <col min="4905" max="4905" width="9.5703125" customWidth="1"/>
    <col min="4906" max="4906" width="58.7109375" customWidth="1"/>
    <col min="4907" max="4907" width="9.5703125" customWidth="1"/>
    <col min="5125" max="5125" width="16.140625" customWidth="1"/>
    <col min="5126" max="5126" width="43.140625" customWidth="1"/>
    <col min="5127" max="5127" width="29.5703125" customWidth="1"/>
    <col min="5128" max="5128" width="34.140625" customWidth="1"/>
    <col min="5129" max="5129" width="7.5703125" customWidth="1"/>
    <col min="5130" max="5130" width="26.42578125" customWidth="1"/>
    <col min="5131" max="5131" width="17.140625" customWidth="1"/>
    <col min="5132" max="5132" width="19.140625" customWidth="1"/>
    <col min="5133" max="5133" width="18.42578125" customWidth="1"/>
    <col min="5134" max="5134" width="17.5703125" customWidth="1"/>
    <col min="5135" max="5135" width="18.85546875" customWidth="1"/>
    <col min="5136" max="5136" width="18.7109375" customWidth="1"/>
    <col min="5137" max="5138" width="15.85546875" customWidth="1"/>
    <col min="5139" max="5139" width="11.85546875" customWidth="1"/>
    <col min="5140" max="5140" width="8" customWidth="1"/>
    <col min="5141" max="5141" width="9.140625" customWidth="1"/>
    <col min="5142" max="5142" width="11.7109375" customWidth="1"/>
    <col min="5143" max="5143" width="10" customWidth="1"/>
    <col min="5144" max="5144" width="9.140625" customWidth="1"/>
    <col min="5145" max="5146" width="9.28515625" customWidth="1"/>
    <col min="5147" max="5147" width="9" customWidth="1"/>
    <col min="5148" max="5148" width="8.5703125" customWidth="1"/>
    <col min="5149" max="5149" width="9.140625" customWidth="1"/>
    <col min="5150" max="5150" width="8.140625" customWidth="1"/>
    <col min="5151" max="5154" width="15.42578125" customWidth="1"/>
    <col min="5155" max="5155" width="11.7109375" customWidth="1"/>
    <col min="5156" max="5156" width="66.28515625" customWidth="1"/>
    <col min="5157" max="5157" width="9.5703125" customWidth="1"/>
    <col min="5158" max="5158" width="60.42578125" customWidth="1"/>
    <col min="5159" max="5159" width="13.42578125" customWidth="1"/>
    <col min="5160" max="5160" width="56.140625" customWidth="1"/>
    <col min="5161" max="5161" width="9.5703125" customWidth="1"/>
    <col min="5162" max="5162" width="58.7109375" customWidth="1"/>
    <col min="5163" max="5163" width="9.5703125" customWidth="1"/>
    <col min="5381" max="5381" width="16.140625" customWidth="1"/>
    <col min="5382" max="5382" width="43.140625" customWidth="1"/>
    <col min="5383" max="5383" width="29.5703125" customWidth="1"/>
    <col min="5384" max="5384" width="34.140625" customWidth="1"/>
    <col min="5385" max="5385" width="7.5703125" customWidth="1"/>
    <col min="5386" max="5386" width="26.42578125" customWidth="1"/>
    <col min="5387" max="5387" width="17.140625" customWidth="1"/>
    <col min="5388" max="5388" width="19.140625" customWidth="1"/>
    <col min="5389" max="5389" width="18.42578125" customWidth="1"/>
    <col min="5390" max="5390" width="17.5703125" customWidth="1"/>
    <col min="5391" max="5391" width="18.85546875" customWidth="1"/>
    <col min="5392" max="5392" width="18.7109375" customWidth="1"/>
    <col min="5393" max="5394" width="15.85546875" customWidth="1"/>
    <col min="5395" max="5395" width="11.85546875" customWidth="1"/>
    <col min="5396" max="5396" width="8" customWidth="1"/>
    <col min="5397" max="5397" width="9.140625" customWidth="1"/>
    <col min="5398" max="5398" width="11.7109375" customWidth="1"/>
    <col min="5399" max="5399" width="10" customWidth="1"/>
    <col min="5400" max="5400" width="9.140625" customWidth="1"/>
    <col min="5401" max="5402" width="9.28515625" customWidth="1"/>
    <col min="5403" max="5403" width="9" customWidth="1"/>
    <col min="5404" max="5404" width="8.5703125" customWidth="1"/>
    <col min="5405" max="5405" width="9.140625" customWidth="1"/>
    <col min="5406" max="5406" width="8.140625" customWidth="1"/>
    <col min="5407" max="5410" width="15.42578125" customWidth="1"/>
    <col min="5411" max="5411" width="11.7109375" customWidth="1"/>
    <col min="5412" max="5412" width="66.28515625" customWidth="1"/>
    <col min="5413" max="5413" width="9.5703125" customWidth="1"/>
    <col min="5414" max="5414" width="60.42578125" customWidth="1"/>
    <col min="5415" max="5415" width="13.42578125" customWidth="1"/>
    <col min="5416" max="5416" width="56.140625" customWidth="1"/>
    <col min="5417" max="5417" width="9.5703125" customWidth="1"/>
    <col min="5418" max="5418" width="58.7109375" customWidth="1"/>
    <col min="5419" max="5419" width="9.5703125" customWidth="1"/>
    <col min="5637" max="5637" width="16.140625" customWidth="1"/>
    <col min="5638" max="5638" width="43.140625" customWidth="1"/>
    <col min="5639" max="5639" width="29.5703125" customWidth="1"/>
    <col min="5640" max="5640" width="34.140625" customWidth="1"/>
    <col min="5641" max="5641" width="7.5703125" customWidth="1"/>
    <col min="5642" max="5642" width="26.42578125" customWidth="1"/>
    <col min="5643" max="5643" width="17.140625" customWidth="1"/>
    <col min="5644" max="5644" width="19.140625" customWidth="1"/>
    <col min="5645" max="5645" width="18.42578125" customWidth="1"/>
    <col min="5646" max="5646" width="17.5703125" customWidth="1"/>
    <col min="5647" max="5647" width="18.85546875" customWidth="1"/>
    <col min="5648" max="5648" width="18.7109375" customWidth="1"/>
    <col min="5649" max="5650" width="15.85546875" customWidth="1"/>
    <col min="5651" max="5651" width="11.85546875" customWidth="1"/>
    <col min="5652" max="5652" width="8" customWidth="1"/>
    <col min="5653" max="5653" width="9.140625" customWidth="1"/>
    <col min="5654" max="5654" width="11.7109375" customWidth="1"/>
    <col min="5655" max="5655" width="10" customWidth="1"/>
    <col min="5656" max="5656" width="9.140625" customWidth="1"/>
    <col min="5657" max="5658" width="9.28515625" customWidth="1"/>
    <col min="5659" max="5659" width="9" customWidth="1"/>
    <col min="5660" max="5660" width="8.5703125" customWidth="1"/>
    <col min="5661" max="5661" width="9.140625" customWidth="1"/>
    <col min="5662" max="5662" width="8.140625" customWidth="1"/>
    <col min="5663" max="5666" width="15.42578125" customWidth="1"/>
    <col min="5667" max="5667" width="11.7109375" customWidth="1"/>
    <col min="5668" max="5668" width="66.28515625" customWidth="1"/>
    <col min="5669" max="5669" width="9.5703125" customWidth="1"/>
    <col min="5670" max="5670" width="60.42578125" customWidth="1"/>
    <col min="5671" max="5671" width="13.42578125" customWidth="1"/>
    <col min="5672" max="5672" width="56.140625" customWidth="1"/>
    <col min="5673" max="5673" width="9.5703125" customWidth="1"/>
    <col min="5674" max="5674" width="58.7109375" customWidth="1"/>
    <col min="5675" max="5675" width="9.5703125" customWidth="1"/>
    <col min="5893" max="5893" width="16.140625" customWidth="1"/>
    <col min="5894" max="5894" width="43.140625" customWidth="1"/>
    <col min="5895" max="5895" width="29.5703125" customWidth="1"/>
    <col min="5896" max="5896" width="34.140625" customWidth="1"/>
    <col min="5897" max="5897" width="7.5703125" customWidth="1"/>
    <col min="5898" max="5898" width="26.42578125" customWidth="1"/>
    <col min="5899" max="5899" width="17.140625" customWidth="1"/>
    <col min="5900" max="5900" width="19.140625" customWidth="1"/>
    <col min="5901" max="5901" width="18.42578125" customWidth="1"/>
    <col min="5902" max="5902" width="17.5703125" customWidth="1"/>
    <col min="5903" max="5903" width="18.85546875" customWidth="1"/>
    <col min="5904" max="5904" width="18.7109375" customWidth="1"/>
    <col min="5905" max="5906" width="15.85546875" customWidth="1"/>
    <col min="5907" max="5907" width="11.85546875" customWidth="1"/>
    <col min="5908" max="5908" width="8" customWidth="1"/>
    <col min="5909" max="5909" width="9.140625" customWidth="1"/>
    <col min="5910" max="5910" width="11.7109375" customWidth="1"/>
    <col min="5911" max="5911" width="10" customWidth="1"/>
    <col min="5912" max="5912" width="9.140625" customWidth="1"/>
    <col min="5913" max="5914" width="9.28515625" customWidth="1"/>
    <col min="5915" max="5915" width="9" customWidth="1"/>
    <col min="5916" max="5916" width="8.5703125" customWidth="1"/>
    <col min="5917" max="5917" width="9.140625" customWidth="1"/>
    <col min="5918" max="5918" width="8.140625" customWidth="1"/>
    <col min="5919" max="5922" width="15.42578125" customWidth="1"/>
    <col min="5923" max="5923" width="11.7109375" customWidth="1"/>
    <col min="5924" max="5924" width="66.28515625" customWidth="1"/>
    <col min="5925" max="5925" width="9.5703125" customWidth="1"/>
    <col min="5926" max="5926" width="60.42578125" customWidth="1"/>
    <col min="5927" max="5927" width="13.42578125" customWidth="1"/>
    <col min="5928" max="5928" width="56.140625" customWidth="1"/>
    <col min="5929" max="5929" width="9.5703125" customWidth="1"/>
    <col min="5930" max="5930" width="58.7109375" customWidth="1"/>
    <col min="5931" max="5931" width="9.5703125" customWidth="1"/>
    <col min="6149" max="6149" width="16.140625" customWidth="1"/>
    <col min="6150" max="6150" width="43.140625" customWidth="1"/>
    <col min="6151" max="6151" width="29.5703125" customWidth="1"/>
    <col min="6152" max="6152" width="34.140625" customWidth="1"/>
    <col min="6153" max="6153" width="7.5703125" customWidth="1"/>
    <col min="6154" max="6154" width="26.42578125" customWidth="1"/>
    <col min="6155" max="6155" width="17.140625" customWidth="1"/>
    <col min="6156" max="6156" width="19.140625" customWidth="1"/>
    <col min="6157" max="6157" width="18.42578125" customWidth="1"/>
    <col min="6158" max="6158" width="17.5703125" customWidth="1"/>
    <col min="6159" max="6159" width="18.85546875" customWidth="1"/>
    <col min="6160" max="6160" width="18.7109375" customWidth="1"/>
    <col min="6161" max="6162" width="15.85546875" customWidth="1"/>
    <col min="6163" max="6163" width="11.85546875" customWidth="1"/>
    <col min="6164" max="6164" width="8" customWidth="1"/>
    <col min="6165" max="6165" width="9.140625" customWidth="1"/>
    <col min="6166" max="6166" width="11.7109375" customWidth="1"/>
    <col min="6167" max="6167" width="10" customWidth="1"/>
    <col min="6168" max="6168" width="9.140625" customWidth="1"/>
    <col min="6169" max="6170" width="9.28515625" customWidth="1"/>
    <col min="6171" max="6171" width="9" customWidth="1"/>
    <col min="6172" max="6172" width="8.5703125" customWidth="1"/>
    <col min="6173" max="6173" width="9.140625" customWidth="1"/>
    <col min="6174" max="6174" width="8.140625" customWidth="1"/>
    <col min="6175" max="6178" width="15.42578125" customWidth="1"/>
    <col min="6179" max="6179" width="11.7109375" customWidth="1"/>
    <col min="6180" max="6180" width="66.28515625" customWidth="1"/>
    <col min="6181" max="6181" width="9.5703125" customWidth="1"/>
    <col min="6182" max="6182" width="60.42578125" customWidth="1"/>
    <col min="6183" max="6183" width="13.42578125" customWidth="1"/>
    <col min="6184" max="6184" width="56.140625" customWidth="1"/>
    <col min="6185" max="6185" width="9.5703125" customWidth="1"/>
    <col min="6186" max="6186" width="58.7109375" customWidth="1"/>
    <col min="6187" max="6187" width="9.5703125" customWidth="1"/>
    <col min="6405" max="6405" width="16.140625" customWidth="1"/>
    <col min="6406" max="6406" width="43.140625" customWidth="1"/>
    <col min="6407" max="6407" width="29.5703125" customWidth="1"/>
    <col min="6408" max="6408" width="34.140625" customWidth="1"/>
    <col min="6409" max="6409" width="7.5703125" customWidth="1"/>
    <col min="6410" max="6410" width="26.42578125" customWidth="1"/>
    <col min="6411" max="6411" width="17.140625" customWidth="1"/>
    <col min="6412" max="6412" width="19.140625" customWidth="1"/>
    <col min="6413" max="6413" width="18.42578125" customWidth="1"/>
    <col min="6414" max="6414" width="17.5703125" customWidth="1"/>
    <col min="6415" max="6415" width="18.85546875" customWidth="1"/>
    <col min="6416" max="6416" width="18.7109375" customWidth="1"/>
    <col min="6417" max="6418" width="15.85546875" customWidth="1"/>
    <col min="6419" max="6419" width="11.85546875" customWidth="1"/>
    <col min="6420" max="6420" width="8" customWidth="1"/>
    <col min="6421" max="6421" width="9.140625" customWidth="1"/>
    <col min="6422" max="6422" width="11.7109375" customWidth="1"/>
    <col min="6423" max="6423" width="10" customWidth="1"/>
    <col min="6424" max="6424" width="9.140625" customWidth="1"/>
    <col min="6425" max="6426" width="9.28515625" customWidth="1"/>
    <col min="6427" max="6427" width="9" customWidth="1"/>
    <col min="6428" max="6428" width="8.5703125" customWidth="1"/>
    <col min="6429" max="6429" width="9.140625" customWidth="1"/>
    <col min="6430" max="6430" width="8.140625" customWidth="1"/>
    <col min="6431" max="6434" width="15.42578125" customWidth="1"/>
    <col min="6435" max="6435" width="11.7109375" customWidth="1"/>
    <col min="6436" max="6436" width="66.28515625" customWidth="1"/>
    <col min="6437" max="6437" width="9.5703125" customWidth="1"/>
    <col min="6438" max="6438" width="60.42578125" customWidth="1"/>
    <col min="6439" max="6439" width="13.42578125" customWidth="1"/>
    <col min="6440" max="6440" width="56.140625" customWidth="1"/>
    <col min="6441" max="6441" width="9.5703125" customWidth="1"/>
    <col min="6442" max="6442" width="58.7109375" customWidth="1"/>
    <col min="6443" max="6443" width="9.5703125" customWidth="1"/>
    <col min="6661" max="6661" width="16.140625" customWidth="1"/>
    <col min="6662" max="6662" width="43.140625" customWidth="1"/>
    <col min="6663" max="6663" width="29.5703125" customWidth="1"/>
    <col min="6664" max="6664" width="34.140625" customWidth="1"/>
    <col min="6665" max="6665" width="7.5703125" customWidth="1"/>
    <col min="6666" max="6666" width="26.42578125" customWidth="1"/>
    <col min="6667" max="6667" width="17.140625" customWidth="1"/>
    <col min="6668" max="6668" width="19.140625" customWidth="1"/>
    <col min="6669" max="6669" width="18.42578125" customWidth="1"/>
    <col min="6670" max="6670" width="17.5703125" customWidth="1"/>
    <col min="6671" max="6671" width="18.85546875" customWidth="1"/>
    <col min="6672" max="6672" width="18.7109375" customWidth="1"/>
    <col min="6673" max="6674" width="15.85546875" customWidth="1"/>
    <col min="6675" max="6675" width="11.85546875" customWidth="1"/>
    <col min="6676" max="6676" width="8" customWidth="1"/>
    <col min="6677" max="6677" width="9.140625" customWidth="1"/>
    <col min="6678" max="6678" width="11.7109375" customWidth="1"/>
    <col min="6679" max="6679" width="10" customWidth="1"/>
    <col min="6680" max="6680" width="9.140625" customWidth="1"/>
    <col min="6681" max="6682" width="9.28515625" customWidth="1"/>
    <col min="6683" max="6683" width="9" customWidth="1"/>
    <col min="6684" max="6684" width="8.5703125" customWidth="1"/>
    <col min="6685" max="6685" width="9.140625" customWidth="1"/>
    <col min="6686" max="6686" width="8.140625" customWidth="1"/>
    <col min="6687" max="6690" width="15.42578125" customWidth="1"/>
    <col min="6691" max="6691" width="11.7109375" customWidth="1"/>
    <col min="6692" max="6692" width="66.28515625" customWidth="1"/>
    <col min="6693" max="6693" width="9.5703125" customWidth="1"/>
    <col min="6694" max="6694" width="60.42578125" customWidth="1"/>
    <col min="6695" max="6695" width="13.42578125" customWidth="1"/>
    <col min="6696" max="6696" width="56.140625" customWidth="1"/>
    <col min="6697" max="6697" width="9.5703125" customWidth="1"/>
    <col min="6698" max="6698" width="58.7109375" customWidth="1"/>
    <col min="6699" max="6699" width="9.5703125" customWidth="1"/>
    <col min="6917" max="6917" width="16.140625" customWidth="1"/>
    <col min="6918" max="6918" width="43.140625" customWidth="1"/>
    <col min="6919" max="6919" width="29.5703125" customWidth="1"/>
    <col min="6920" max="6920" width="34.140625" customWidth="1"/>
    <col min="6921" max="6921" width="7.5703125" customWidth="1"/>
    <col min="6922" max="6922" width="26.42578125" customWidth="1"/>
    <col min="6923" max="6923" width="17.140625" customWidth="1"/>
    <col min="6924" max="6924" width="19.140625" customWidth="1"/>
    <col min="6925" max="6925" width="18.42578125" customWidth="1"/>
    <col min="6926" max="6926" width="17.5703125" customWidth="1"/>
    <col min="6927" max="6927" width="18.85546875" customWidth="1"/>
    <col min="6928" max="6928" width="18.7109375" customWidth="1"/>
    <col min="6929" max="6930" width="15.85546875" customWidth="1"/>
    <col min="6931" max="6931" width="11.85546875" customWidth="1"/>
    <col min="6932" max="6932" width="8" customWidth="1"/>
    <col min="6933" max="6933" width="9.140625" customWidth="1"/>
    <col min="6934" max="6934" width="11.7109375" customWidth="1"/>
    <col min="6935" max="6935" width="10" customWidth="1"/>
    <col min="6936" max="6936" width="9.140625" customWidth="1"/>
    <col min="6937" max="6938" width="9.28515625" customWidth="1"/>
    <col min="6939" max="6939" width="9" customWidth="1"/>
    <col min="6940" max="6940" width="8.5703125" customWidth="1"/>
    <col min="6941" max="6941" width="9.140625" customWidth="1"/>
    <col min="6942" max="6942" width="8.140625" customWidth="1"/>
    <col min="6943" max="6946" width="15.42578125" customWidth="1"/>
    <col min="6947" max="6947" width="11.7109375" customWidth="1"/>
    <col min="6948" max="6948" width="66.28515625" customWidth="1"/>
    <col min="6949" max="6949" width="9.5703125" customWidth="1"/>
    <col min="6950" max="6950" width="60.42578125" customWidth="1"/>
    <col min="6951" max="6951" width="13.42578125" customWidth="1"/>
    <col min="6952" max="6952" width="56.140625" customWidth="1"/>
    <col min="6953" max="6953" width="9.5703125" customWidth="1"/>
    <col min="6954" max="6954" width="58.7109375" customWidth="1"/>
    <col min="6955" max="6955" width="9.5703125" customWidth="1"/>
    <col min="7173" max="7173" width="16.140625" customWidth="1"/>
    <col min="7174" max="7174" width="43.140625" customWidth="1"/>
    <col min="7175" max="7175" width="29.5703125" customWidth="1"/>
    <col min="7176" max="7176" width="34.140625" customWidth="1"/>
    <col min="7177" max="7177" width="7.5703125" customWidth="1"/>
    <col min="7178" max="7178" width="26.42578125" customWidth="1"/>
    <col min="7179" max="7179" width="17.140625" customWidth="1"/>
    <col min="7180" max="7180" width="19.140625" customWidth="1"/>
    <col min="7181" max="7181" width="18.42578125" customWidth="1"/>
    <col min="7182" max="7182" width="17.5703125" customWidth="1"/>
    <col min="7183" max="7183" width="18.85546875" customWidth="1"/>
    <col min="7184" max="7184" width="18.7109375" customWidth="1"/>
    <col min="7185" max="7186" width="15.85546875" customWidth="1"/>
    <col min="7187" max="7187" width="11.85546875" customWidth="1"/>
    <col min="7188" max="7188" width="8" customWidth="1"/>
    <col min="7189" max="7189" width="9.140625" customWidth="1"/>
    <col min="7190" max="7190" width="11.7109375" customWidth="1"/>
    <col min="7191" max="7191" width="10" customWidth="1"/>
    <col min="7192" max="7192" width="9.140625" customWidth="1"/>
    <col min="7193" max="7194" width="9.28515625" customWidth="1"/>
    <col min="7195" max="7195" width="9" customWidth="1"/>
    <col min="7196" max="7196" width="8.5703125" customWidth="1"/>
    <col min="7197" max="7197" width="9.140625" customWidth="1"/>
    <col min="7198" max="7198" width="8.140625" customWidth="1"/>
    <col min="7199" max="7202" width="15.42578125" customWidth="1"/>
    <col min="7203" max="7203" width="11.7109375" customWidth="1"/>
    <col min="7204" max="7204" width="66.28515625" customWidth="1"/>
    <col min="7205" max="7205" width="9.5703125" customWidth="1"/>
    <col min="7206" max="7206" width="60.42578125" customWidth="1"/>
    <col min="7207" max="7207" width="13.42578125" customWidth="1"/>
    <col min="7208" max="7208" width="56.140625" customWidth="1"/>
    <col min="7209" max="7209" width="9.5703125" customWidth="1"/>
    <col min="7210" max="7210" width="58.7109375" customWidth="1"/>
    <col min="7211" max="7211" width="9.5703125" customWidth="1"/>
    <col min="7429" max="7429" width="16.140625" customWidth="1"/>
    <col min="7430" max="7430" width="43.140625" customWidth="1"/>
    <col min="7431" max="7431" width="29.5703125" customWidth="1"/>
    <col min="7432" max="7432" width="34.140625" customWidth="1"/>
    <col min="7433" max="7433" width="7.5703125" customWidth="1"/>
    <col min="7434" max="7434" width="26.42578125" customWidth="1"/>
    <col min="7435" max="7435" width="17.140625" customWidth="1"/>
    <col min="7436" max="7436" width="19.140625" customWidth="1"/>
    <col min="7437" max="7437" width="18.42578125" customWidth="1"/>
    <col min="7438" max="7438" width="17.5703125" customWidth="1"/>
    <col min="7439" max="7439" width="18.85546875" customWidth="1"/>
    <col min="7440" max="7440" width="18.7109375" customWidth="1"/>
    <col min="7441" max="7442" width="15.85546875" customWidth="1"/>
    <col min="7443" max="7443" width="11.85546875" customWidth="1"/>
    <col min="7444" max="7444" width="8" customWidth="1"/>
    <col min="7445" max="7445" width="9.140625" customWidth="1"/>
    <col min="7446" max="7446" width="11.7109375" customWidth="1"/>
    <col min="7447" max="7447" width="10" customWidth="1"/>
    <col min="7448" max="7448" width="9.140625" customWidth="1"/>
    <col min="7449" max="7450" width="9.28515625" customWidth="1"/>
    <col min="7451" max="7451" width="9" customWidth="1"/>
    <col min="7452" max="7452" width="8.5703125" customWidth="1"/>
    <col min="7453" max="7453" width="9.140625" customWidth="1"/>
    <col min="7454" max="7454" width="8.140625" customWidth="1"/>
    <col min="7455" max="7458" width="15.42578125" customWidth="1"/>
    <col min="7459" max="7459" width="11.7109375" customWidth="1"/>
    <col min="7460" max="7460" width="66.28515625" customWidth="1"/>
    <col min="7461" max="7461" width="9.5703125" customWidth="1"/>
    <col min="7462" max="7462" width="60.42578125" customWidth="1"/>
    <col min="7463" max="7463" width="13.42578125" customWidth="1"/>
    <col min="7464" max="7464" width="56.140625" customWidth="1"/>
    <col min="7465" max="7465" width="9.5703125" customWidth="1"/>
    <col min="7466" max="7466" width="58.7109375" customWidth="1"/>
    <col min="7467" max="7467" width="9.5703125" customWidth="1"/>
    <col min="7685" max="7685" width="16.140625" customWidth="1"/>
    <col min="7686" max="7686" width="43.140625" customWidth="1"/>
    <col min="7687" max="7687" width="29.5703125" customWidth="1"/>
    <col min="7688" max="7688" width="34.140625" customWidth="1"/>
    <col min="7689" max="7689" width="7.5703125" customWidth="1"/>
    <col min="7690" max="7690" width="26.42578125" customWidth="1"/>
    <col min="7691" max="7691" width="17.140625" customWidth="1"/>
    <col min="7692" max="7692" width="19.140625" customWidth="1"/>
    <col min="7693" max="7693" width="18.42578125" customWidth="1"/>
    <col min="7694" max="7694" width="17.5703125" customWidth="1"/>
    <col min="7695" max="7695" width="18.85546875" customWidth="1"/>
    <col min="7696" max="7696" width="18.7109375" customWidth="1"/>
    <col min="7697" max="7698" width="15.85546875" customWidth="1"/>
    <col min="7699" max="7699" width="11.85546875" customWidth="1"/>
    <col min="7700" max="7700" width="8" customWidth="1"/>
    <col min="7701" max="7701" width="9.140625" customWidth="1"/>
    <col min="7702" max="7702" width="11.7109375" customWidth="1"/>
    <col min="7703" max="7703" width="10" customWidth="1"/>
    <col min="7704" max="7704" width="9.140625" customWidth="1"/>
    <col min="7705" max="7706" width="9.28515625" customWidth="1"/>
    <col min="7707" max="7707" width="9" customWidth="1"/>
    <col min="7708" max="7708" width="8.5703125" customWidth="1"/>
    <col min="7709" max="7709" width="9.140625" customWidth="1"/>
    <col min="7710" max="7710" width="8.140625" customWidth="1"/>
    <col min="7711" max="7714" width="15.42578125" customWidth="1"/>
    <col min="7715" max="7715" width="11.7109375" customWidth="1"/>
    <col min="7716" max="7716" width="66.28515625" customWidth="1"/>
    <col min="7717" max="7717" width="9.5703125" customWidth="1"/>
    <col min="7718" max="7718" width="60.42578125" customWidth="1"/>
    <col min="7719" max="7719" width="13.42578125" customWidth="1"/>
    <col min="7720" max="7720" width="56.140625" customWidth="1"/>
    <col min="7721" max="7721" width="9.5703125" customWidth="1"/>
    <col min="7722" max="7722" width="58.7109375" customWidth="1"/>
    <col min="7723" max="7723" width="9.5703125" customWidth="1"/>
    <col min="7941" max="7941" width="16.140625" customWidth="1"/>
    <col min="7942" max="7942" width="43.140625" customWidth="1"/>
    <col min="7943" max="7943" width="29.5703125" customWidth="1"/>
    <col min="7944" max="7944" width="34.140625" customWidth="1"/>
    <col min="7945" max="7945" width="7.5703125" customWidth="1"/>
    <col min="7946" max="7946" width="26.42578125" customWidth="1"/>
    <col min="7947" max="7947" width="17.140625" customWidth="1"/>
    <col min="7948" max="7948" width="19.140625" customWidth="1"/>
    <col min="7949" max="7949" width="18.42578125" customWidth="1"/>
    <col min="7950" max="7950" width="17.5703125" customWidth="1"/>
    <col min="7951" max="7951" width="18.85546875" customWidth="1"/>
    <col min="7952" max="7952" width="18.7109375" customWidth="1"/>
    <col min="7953" max="7954" width="15.85546875" customWidth="1"/>
    <col min="7955" max="7955" width="11.85546875" customWidth="1"/>
    <col min="7956" max="7956" width="8" customWidth="1"/>
    <col min="7957" max="7957" width="9.140625" customWidth="1"/>
    <col min="7958" max="7958" width="11.7109375" customWidth="1"/>
    <col min="7959" max="7959" width="10" customWidth="1"/>
    <col min="7960" max="7960" width="9.140625" customWidth="1"/>
    <col min="7961" max="7962" width="9.28515625" customWidth="1"/>
    <col min="7963" max="7963" width="9" customWidth="1"/>
    <col min="7964" max="7964" width="8.5703125" customWidth="1"/>
    <col min="7965" max="7965" width="9.140625" customWidth="1"/>
    <col min="7966" max="7966" width="8.140625" customWidth="1"/>
    <col min="7967" max="7970" width="15.42578125" customWidth="1"/>
    <col min="7971" max="7971" width="11.7109375" customWidth="1"/>
    <col min="7972" max="7972" width="66.28515625" customWidth="1"/>
    <col min="7973" max="7973" width="9.5703125" customWidth="1"/>
    <col min="7974" max="7974" width="60.42578125" customWidth="1"/>
    <col min="7975" max="7975" width="13.42578125" customWidth="1"/>
    <col min="7976" max="7976" width="56.140625" customWidth="1"/>
    <col min="7977" max="7977" width="9.5703125" customWidth="1"/>
    <col min="7978" max="7978" width="58.7109375" customWidth="1"/>
    <col min="7979" max="7979" width="9.5703125" customWidth="1"/>
    <col min="8197" max="8197" width="16.140625" customWidth="1"/>
    <col min="8198" max="8198" width="43.140625" customWidth="1"/>
    <col min="8199" max="8199" width="29.5703125" customWidth="1"/>
    <col min="8200" max="8200" width="34.140625" customWidth="1"/>
    <col min="8201" max="8201" width="7.5703125" customWidth="1"/>
    <col min="8202" max="8202" width="26.42578125" customWidth="1"/>
    <col min="8203" max="8203" width="17.140625" customWidth="1"/>
    <col min="8204" max="8204" width="19.140625" customWidth="1"/>
    <col min="8205" max="8205" width="18.42578125" customWidth="1"/>
    <col min="8206" max="8206" width="17.5703125" customWidth="1"/>
    <col min="8207" max="8207" width="18.85546875" customWidth="1"/>
    <col min="8208" max="8208" width="18.7109375" customWidth="1"/>
    <col min="8209" max="8210" width="15.85546875" customWidth="1"/>
    <col min="8211" max="8211" width="11.85546875" customWidth="1"/>
    <col min="8212" max="8212" width="8" customWidth="1"/>
    <col min="8213" max="8213" width="9.140625" customWidth="1"/>
    <col min="8214" max="8214" width="11.7109375" customWidth="1"/>
    <col min="8215" max="8215" width="10" customWidth="1"/>
    <col min="8216" max="8216" width="9.140625" customWidth="1"/>
    <col min="8217" max="8218" width="9.28515625" customWidth="1"/>
    <col min="8219" max="8219" width="9" customWidth="1"/>
    <col min="8220" max="8220" width="8.5703125" customWidth="1"/>
    <col min="8221" max="8221" width="9.140625" customWidth="1"/>
    <col min="8222" max="8222" width="8.140625" customWidth="1"/>
    <col min="8223" max="8226" width="15.42578125" customWidth="1"/>
    <col min="8227" max="8227" width="11.7109375" customWidth="1"/>
    <col min="8228" max="8228" width="66.28515625" customWidth="1"/>
    <col min="8229" max="8229" width="9.5703125" customWidth="1"/>
    <col min="8230" max="8230" width="60.42578125" customWidth="1"/>
    <col min="8231" max="8231" width="13.42578125" customWidth="1"/>
    <col min="8232" max="8232" width="56.140625" customWidth="1"/>
    <col min="8233" max="8233" width="9.5703125" customWidth="1"/>
    <col min="8234" max="8234" width="58.7109375" customWidth="1"/>
    <col min="8235" max="8235" width="9.5703125" customWidth="1"/>
    <col min="8453" max="8453" width="16.140625" customWidth="1"/>
    <col min="8454" max="8454" width="43.140625" customWidth="1"/>
    <col min="8455" max="8455" width="29.5703125" customWidth="1"/>
    <col min="8456" max="8456" width="34.140625" customWidth="1"/>
    <col min="8457" max="8457" width="7.5703125" customWidth="1"/>
    <col min="8458" max="8458" width="26.42578125" customWidth="1"/>
    <col min="8459" max="8459" width="17.140625" customWidth="1"/>
    <col min="8460" max="8460" width="19.140625" customWidth="1"/>
    <col min="8461" max="8461" width="18.42578125" customWidth="1"/>
    <col min="8462" max="8462" width="17.5703125" customWidth="1"/>
    <col min="8463" max="8463" width="18.85546875" customWidth="1"/>
    <col min="8464" max="8464" width="18.7109375" customWidth="1"/>
    <col min="8465" max="8466" width="15.85546875" customWidth="1"/>
    <col min="8467" max="8467" width="11.85546875" customWidth="1"/>
    <col min="8468" max="8468" width="8" customWidth="1"/>
    <col min="8469" max="8469" width="9.140625" customWidth="1"/>
    <col min="8470" max="8470" width="11.7109375" customWidth="1"/>
    <col min="8471" max="8471" width="10" customWidth="1"/>
    <col min="8472" max="8472" width="9.140625" customWidth="1"/>
    <col min="8473" max="8474" width="9.28515625" customWidth="1"/>
    <col min="8475" max="8475" width="9" customWidth="1"/>
    <col min="8476" max="8476" width="8.5703125" customWidth="1"/>
    <col min="8477" max="8477" width="9.140625" customWidth="1"/>
    <col min="8478" max="8478" width="8.140625" customWidth="1"/>
    <col min="8479" max="8482" width="15.42578125" customWidth="1"/>
    <col min="8483" max="8483" width="11.7109375" customWidth="1"/>
    <col min="8484" max="8484" width="66.28515625" customWidth="1"/>
    <col min="8485" max="8485" width="9.5703125" customWidth="1"/>
    <col min="8486" max="8486" width="60.42578125" customWidth="1"/>
    <col min="8487" max="8487" width="13.42578125" customWidth="1"/>
    <col min="8488" max="8488" width="56.140625" customWidth="1"/>
    <col min="8489" max="8489" width="9.5703125" customWidth="1"/>
    <col min="8490" max="8490" width="58.7109375" customWidth="1"/>
    <col min="8491" max="8491" width="9.5703125" customWidth="1"/>
    <col min="8709" max="8709" width="16.140625" customWidth="1"/>
    <col min="8710" max="8710" width="43.140625" customWidth="1"/>
    <col min="8711" max="8711" width="29.5703125" customWidth="1"/>
    <col min="8712" max="8712" width="34.140625" customWidth="1"/>
    <col min="8713" max="8713" width="7.5703125" customWidth="1"/>
    <col min="8714" max="8714" width="26.42578125" customWidth="1"/>
    <col min="8715" max="8715" width="17.140625" customWidth="1"/>
    <col min="8716" max="8716" width="19.140625" customWidth="1"/>
    <col min="8717" max="8717" width="18.42578125" customWidth="1"/>
    <col min="8718" max="8718" width="17.5703125" customWidth="1"/>
    <col min="8719" max="8719" width="18.85546875" customWidth="1"/>
    <col min="8720" max="8720" width="18.7109375" customWidth="1"/>
    <col min="8721" max="8722" width="15.85546875" customWidth="1"/>
    <col min="8723" max="8723" width="11.85546875" customWidth="1"/>
    <col min="8724" max="8724" width="8" customWidth="1"/>
    <col min="8725" max="8725" width="9.140625" customWidth="1"/>
    <col min="8726" max="8726" width="11.7109375" customWidth="1"/>
    <col min="8727" max="8727" width="10" customWidth="1"/>
    <col min="8728" max="8728" width="9.140625" customWidth="1"/>
    <col min="8729" max="8730" width="9.28515625" customWidth="1"/>
    <col min="8731" max="8731" width="9" customWidth="1"/>
    <col min="8732" max="8732" width="8.5703125" customWidth="1"/>
    <col min="8733" max="8733" width="9.140625" customWidth="1"/>
    <col min="8734" max="8734" width="8.140625" customWidth="1"/>
    <col min="8735" max="8738" width="15.42578125" customWidth="1"/>
    <col min="8739" max="8739" width="11.7109375" customWidth="1"/>
    <col min="8740" max="8740" width="66.28515625" customWidth="1"/>
    <col min="8741" max="8741" width="9.5703125" customWidth="1"/>
    <col min="8742" max="8742" width="60.42578125" customWidth="1"/>
    <col min="8743" max="8743" width="13.42578125" customWidth="1"/>
    <col min="8744" max="8744" width="56.140625" customWidth="1"/>
    <col min="8745" max="8745" width="9.5703125" customWidth="1"/>
    <col min="8746" max="8746" width="58.7109375" customWidth="1"/>
    <col min="8747" max="8747" width="9.5703125" customWidth="1"/>
    <col min="8965" max="8965" width="16.140625" customWidth="1"/>
    <col min="8966" max="8966" width="43.140625" customWidth="1"/>
    <col min="8967" max="8967" width="29.5703125" customWidth="1"/>
    <col min="8968" max="8968" width="34.140625" customWidth="1"/>
    <col min="8969" max="8969" width="7.5703125" customWidth="1"/>
    <col min="8970" max="8970" width="26.42578125" customWidth="1"/>
    <col min="8971" max="8971" width="17.140625" customWidth="1"/>
    <col min="8972" max="8972" width="19.140625" customWidth="1"/>
    <col min="8973" max="8973" width="18.42578125" customWidth="1"/>
    <col min="8974" max="8974" width="17.5703125" customWidth="1"/>
    <col min="8975" max="8975" width="18.85546875" customWidth="1"/>
    <col min="8976" max="8976" width="18.7109375" customWidth="1"/>
    <col min="8977" max="8978" width="15.85546875" customWidth="1"/>
    <col min="8979" max="8979" width="11.85546875" customWidth="1"/>
    <col min="8980" max="8980" width="8" customWidth="1"/>
    <col min="8981" max="8981" width="9.140625" customWidth="1"/>
    <col min="8982" max="8982" width="11.7109375" customWidth="1"/>
    <col min="8983" max="8983" width="10" customWidth="1"/>
    <col min="8984" max="8984" width="9.140625" customWidth="1"/>
    <col min="8985" max="8986" width="9.28515625" customWidth="1"/>
    <col min="8987" max="8987" width="9" customWidth="1"/>
    <col min="8988" max="8988" width="8.5703125" customWidth="1"/>
    <col min="8989" max="8989" width="9.140625" customWidth="1"/>
    <col min="8990" max="8990" width="8.140625" customWidth="1"/>
    <col min="8991" max="8994" width="15.42578125" customWidth="1"/>
    <col min="8995" max="8995" width="11.7109375" customWidth="1"/>
    <col min="8996" max="8996" width="66.28515625" customWidth="1"/>
    <col min="8997" max="8997" width="9.5703125" customWidth="1"/>
    <col min="8998" max="8998" width="60.42578125" customWidth="1"/>
    <col min="8999" max="8999" width="13.42578125" customWidth="1"/>
    <col min="9000" max="9000" width="56.140625" customWidth="1"/>
    <col min="9001" max="9001" width="9.5703125" customWidth="1"/>
    <col min="9002" max="9002" width="58.7109375" customWidth="1"/>
    <col min="9003" max="9003" width="9.5703125" customWidth="1"/>
    <col min="9221" max="9221" width="16.140625" customWidth="1"/>
    <col min="9222" max="9222" width="43.140625" customWidth="1"/>
    <col min="9223" max="9223" width="29.5703125" customWidth="1"/>
    <col min="9224" max="9224" width="34.140625" customWidth="1"/>
    <col min="9225" max="9225" width="7.5703125" customWidth="1"/>
    <col min="9226" max="9226" width="26.42578125" customWidth="1"/>
    <col min="9227" max="9227" width="17.140625" customWidth="1"/>
    <col min="9228" max="9228" width="19.140625" customWidth="1"/>
    <col min="9229" max="9229" width="18.42578125" customWidth="1"/>
    <col min="9230" max="9230" width="17.5703125" customWidth="1"/>
    <col min="9231" max="9231" width="18.85546875" customWidth="1"/>
    <col min="9232" max="9232" width="18.7109375" customWidth="1"/>
    <col min="9233" max="9234" width="15.85546875" customWidth="1"/>
    <col min="9235" max="9235" width="11.85546875" customWidth="1"/>
    <col min="9236" max="9236" width="8" customWidth="1"/>
    <col min="9237" max="9237" width="9.140625" customWidth="1"/>
    <col min="9238" max="9238" width="11.7109375" customWidth="1"/>
    <col min="9239" max="9239" width="10" customWidth="1"/>
    <col min="9240" max="9240" width="9.140625" customWidth="1"/>
    <col min="9241" max="9242" width="9.28515625" customWidth="1"/>
    <col min="9243" max="9243" width="9" customWidth="1"/>
    <col min="9244" max="9244" width="8.5703125" customWidth="1"/>
    <col min="9245" max="9245" width="9.140625" customWidth="1"/>
    <col min="9246" max="9246" width="8.140625" customWidth="1"/>
    <col min="9247" max="9250" width="15.42578125" customWidth="1"/>
    <col min="9251" max="9251" width="11.7109375" customWidth="1"/>
    <col min="9252" max="9252" width="66.28515625" customWidth="1"/>
    <col min="9253" max="9253" width="9.5703125" customWidth="1"/>
    <col min="9254" max="9254" width="60.42578125" customWidth="1"/>
    <col min="9255" max="9255" width="13.42578125" customWidth="1"/>
    <col min="9256" max="9256" width="56.140625" customWidth="1"/>
    <col min="9257" max="9257" width="9.5703125" customWidth="1"/>
    <col min="9258" max="9258" width="58.7109375" customWidth="1"/>
    <col min="9259" max="9259" width="9.5703125" customWidth="1"/>
    <col min="9477" max="9477" width="16.140625" customWidth="1"/>
    <col min="9478" max="9478" width="43.140625" customWidth="1"/>
    <col min="9479" max="9479" width="29.5703125" customWidth="1"/>
    <col min="9480" max="9480" width="34.140625" customWidth="1"/>
    <col min="9481" max="9481" width="7.5703125" customWidth="1"/>
    <col min="9482" max="9482" width="26.42578125" customWidth="1"/>
    <col min="9483" max="9483" width="17.140625" customWidth="1"/>
    <col min="9484" max="9484" width="19.140625" customWidth="1"/>
    <col min="9485" max="9485" width="18.42578125" customWidth="1"/>
    <col min="9486" max="9486" width="17.5703125" customWidth="1"/>
    <col min="9487" max="9487" width="18.85546875" customWidth="1"/>
    <col min="9488" max="9488" width="18.7109375" customWidth="1"/>
    <col min="9489" max="9490" width="15.85546875" customWidth="1"/>
    <col min="9491" max="9491" width="11.85546875" customWidth="1"/>
    <col min="9492" max="9492" width="8" customWidth="1"/>
    <col min="9493" max="9493" width="9.140625" customWidth="1"/>
    <col min="9494" max="9494" width="11.7109375" customWidth="1"/>
    <col min="9495" max="9495" width="10" customWidth="1"/>
    <col min="9496" max="9496" width="9.140625" customWidth="1"/>
    <col min="9497" max="9498" width="9.28515625" customWidth="1"/>
    <col min="9499" max="9499" width="9" customWidth="1"/>
    <col min="9500" max="9500" width="8.5703125" customWidth="1"/>
    <col min="9501" max="9501" width="9.140625" customWidth="1"/>
    <col min="9502" max="9502" width="8.140625" customWidth="1"/>
    <col min="9503" max="9506" width="15.42578125" customWidth="1"/>
    <col min="9507" max="9507" width="11.7109375" customWidth="1"/>
    <col min="9508" max="9508" width="66.28515625" customWidth="1"/>
    <col min="9509" max="9509" width="9.5703125" customWidth="1"/>
    <col min="9510" max="9510" width="60.42578125" customWidth="1"/>
    <col min="9511" max="9511" width="13.42578125" customWidth="1"/>
    <col min="9512" max="9512" width="56.140625" customWidth="1"/>
    <col min="9513" max="9513" width="9.5703125" customWidth="1"/>
    <col min="9514" max="9514" width="58.7109375" customWidth="1"/>
    <col min="9515" max="9515" width="9.5703125" customWidth="1"/>
    <col min="9733" max="9733" width="16.140625" customWidth="1"/>
    <col min="9734" max="9734" width="43.140625" customWidth="1"/>
    <col min="9735" max="9735" width="29.5703125" customWidth="1"/>
    <col min="9736" max="9736" width="34.140625" customWidth="1"/>
    <col min="9737" max="9737" width="7.5703125" customWidth="1"/>
    <col min="9738" max="9738" width="26.42578125" customWidth="1"/>
    <col min="9739" max="9739" width="17.140625" customWidth="1"/>
    <col min="9740" max="9740" width="19.140625" customWidth="1"/>
    <col min="9741" max="9741" width="18.42578125" customWidth="1"/>
    <col min="9742" max="9742" width="17.5703125" customWidth="1"/>
    <col min="9743" max="9743" width="18.85546875" customWidth="1"/>
    <col min="9744" max="9744" width="18.7109375" customWidth="1"/>
    <col min="9745" max="9746" width="15.85546875" customWidth="1"/>
    <col min="9747" max="9747" width="11.85546875" customWidth="1"/>
    <col min="9748" max="9748" width="8" customWidth="1"/>
    <col min="9749" max="9749" width="9.140625" customWidth="1"/>
    <col min="9750" max="9750" width="11.7109375" customWidth="1"/>
    <col min="9751" max="9751" width="10" customWidth="1"/>
    <col min="9752" max="9752" width="9.140625" customWidth="1"/>
    <col min="9753" max="9754" width="9.28515625" customWidth="1"/>
    <col min="9755" max="9755" width="9" customWidth="1"/>
    <col min="9756" max="9756" width="8.5703125" customWidth="1"/>
    <col min="9757" max="9757" width="9.140625" customWidth="1"/>
    <col min="9758" max="9758" width="8.140625" customWidth="1"/>
    <col min="9759" max="9762" width="15.42578125" customWidth="1"/>
    <col min="9763" max="9763" width="11.7109375" customWidth="1"/>
    <col min="9764" max="9764" width="66.28515625" customWidth="1"/>
    <col min="9765" max="9765" width="9.5703125" customWidth="1"/>
    <col min="9766" max="9766" width="60.42578125" customWidth="1"/>
    <col min="9767" max="9767" width="13.42578125" customWidth="1"/>
    <col min="9768" max="9768" width="56.140625" customWidth="1"/>
    <col min="9769" max="9769" width="9.5703125" customWidth="1"/>
    <col min="9770" max="9770" width="58.7109375" customWidth="1"/>
    <col min="9771" max="9771" width="9.5703125" customWidth="1"/>
    <col min="9989" max="9989" width="16.140625" customWidth="1"/>
    <col min="9990" max="9990" width="43.140625" customWidth="1"/>
    <col min="9991" max="9991" width="29.5703125" customWidth="1"/>
    <col min="9992" max="9992" width="34.140625" customWidth="1"/>
    <col min="9993" max="9993" width="7.5703125" customWidth="1"/>
    <col min="9994" max="9994" width="26.42578125" customWidth="1"/>
    <col min="9995" max="9995" width="17.140625" customWidth="1"/>
    <col min="9996" max="9996" width="19.140625" customWidth="1"/>
    <col min="9997" max="9997" width="18.42578125" customWidth="1"/>
    <col min="9998" max="9998" width="17.5703125" customWidth="1"/>
    <col min="9999" max="9999" width="18.85546875" customWidth="1"/>
    <col min="10000" max="10000" width="18.7109375" customWidth="1"/>
    <col min="10001" max="10002" width="15.85546875" customWidth="1"/>
    <col min="10003" max="10003" width="11.85546875" customWidth="1"/>
    <col min="10004" max="10004" width="8" customWidth="1"/>
    <col min="10005" max="10005" width="9.140625" customWidth="1"/>
    <col min="10006" max="10006" width="11.7109375" customWidth="1"/>
    <col min="10007" max="10007" width="10" customWidth="1"/>
    <col min="10008" max="10008" width="9.140625" customWidth="1"/>
    <col min="10009" max="10010" width="9.28515625" customWidth="1"/>
    <col min="10011" max="10011" width="9" customWidth="1"/>
    <col min="10012" max="10012" width="8.5703125" customWidth="1"/>
    <col min="10013" max="10013" width="9.140625" customWidth="1"/>
    <col min="10014" max="10014" width="8.140625" customWidth="1"/>
    <col min="10015" max="10018" width="15.42578125" customWidth="1"/>
    <col min="10019" max="10019" width="11.7109375" customWidth="1"/>
    <col min="10020" max="10020" width="66.28515625" customWidth="1"/>
    <col min="10021" max="10021" width="9.5703125" customWidth="1"/>
    <col min="10022" max="10022" width="60.42578125" customWidth="1"/>
    <col min="10023" max="10023" width="13.42578125" customWidth="1"/>
    <col min="10024" max="10024" width="56.140625" customWidth="1"/>
    <col min="10025" max="10025" width="9.5703125" customWidth="1"/>
    <col min="10026" max="10026" width="58.7109375" customWidth="1"/>
    <col min="10027" max="10027" width="9.5703125" customWidth="1"/>
    <col min="10245" max="10245" width="16.140625" customWidth="1"/>
    <col min="10246" max="10246" width="43.140625" customWidth="1"/>
    <col min="10247" max="10247" width="29.5703125" customWidth="1"/>
    <col min="10248" max="10248" width="34.140625" customWidth="1"/>
    <col min="10249" max="10249" width="7.5703125" customWidth="1"/>
    <col min="10250" max="10250" width="26.42578125" customWidth="1"/>
    <col min="10251" max="10251" width="17.140625" customWidth="1"/>
    <col min="10252" max="10252" width="19.140625" customWidth="1"/>
    <col min="10253" max="10253" width="18.42578125" customWidth="1"/>
    <col min="10254" max="10254" width="17.5703125" customWidth="1"/>
    <col min="10255" max="10255" width="18.85546875" customWidth="1"/>
    <col min="10256" max="10256" width="18.7109375" customWidth="1"/>
    <col min="10257" max="10258" width="15.85546875" customWidth="1"/>
    <col min="10259" max="10259" width="11.85546875" customWidth="1"/>
    <col min="10260" max="10260" width="8" customWidth="1"/>
    <col min="10261" max="10261" width="9.140625" customWidth="1"/>
    <col min="10262" max="10262" width="11.7109375" customWidth="1"/>
    <col min="10263" max="10263" width="10" customWidth="1"/>
    <col min="10264" max="10264" width="9.140625" customWidth="1"/>
    <col min="10265" max="10266" width="9.28515625" customWidth="1"/>
    <col min="10267" max="10267" width="9" customWidth="1"/>
    <col min="10268" max="10268" width="8.5703125" customWidth="1"/>
    <col min="10269" max="10269" width="9.140625" customWidth="1"/>
    <col min="10270" max="10270" width="8.140625" customWidth="1"/>
    <col min="10271" max="10274" width="15.42578125" customWidth="1"/>
    <col min="10275" max="10275" width="11.7109375" customWidth="1"/>
    <col min="10276" max="10276" width="66.28515625" customWidth="1"/>
    <col min="10277" max="10277" width="9.5703125" customWidth="1"/>
    <col min="10278" max="10278" width="60.42578125" customWidth="1"/>
    <col min="10279" max="10279" width="13.42578125" customWidth="1"/>
    <col min="10280" max="10280" width="56.140625" customWidth="1"/>
    <col min="10281" max="10281" width="9.5703125" customWidth="1"/>
    <col min="10282" max="10282" width="58.7109375" customWidth="1"/>
    <col min="10283" max="10283" width="9.5703125" customWidth="1"/>
    <col min="10501" max="10501" width="16.140625" customWidth="1"/>
    <col min="10502" max="10502" width="43.140625" customWidth="1"/>
    <col min="10503" max="10503" width="29.5703125" customWidth="1"/>
    <col min="10504" max="10504" width="34.140625" customWidth="1"/>
    <col min="10505" max="10505" width="7.5703125" customWidth="1"/>
    <col min="10506" max="10506" width="26.42578125" customWidth="1"/>
    <col min="10507" max="10507" width="17.140625" customWidth="1"/>
    <col min="10508" max="10508" width="19.140625" customWidth="1"/>
    <col min="10509" max="10509" width="18.42578125" customWidth="1"/>
    <col min="10510" max="10510" width="17.5703125" customWidth="1"/>
    <col min="10511" max="10511" width="18.85546875" customWidth="1"/>
    <col min="10512" max="10512" width="18.7109375" customWidth="1"/>
    <col min="10513" max="10514" width="15.85546875" customWidth="1"/>
    <col min="10515" max="10515" width="11.85546875" customWidth="1"/>
    <col min="10516" max="10516" width="8" customWidth="1"/>
    <col min="10517" max="10517" width="9.140625" customWidth="1"/>
    <col min="10518" max="10518" width="11.7109375" customWidth="1"/>
    <col min="10519" max="10519" width="10" customWidth="1"/>
    <col min="10520" max="10520" width="9.140625" customWidth="1"/>
    <col min="10521" max="10522" width="9.28515625" customWidth="1"/>
    <col min="10523" max="10523" width="9" customWidth="1"/>
    <col min="10524" max="10524" width="8.5703125" customWidth="1"/>
    <col min="10525" max="10525" width="9.140625" customWidth="1"/>
    <col min="10526" max="10526" width="8.140625" customWidth="1"/>
    <col min="10527" max="10530" width="15.42578125" customWidth="1"/>
    <col min="10531" max="10531" width="11.7109375" customWidth="1"/>
    <col min="10532" max="10532" width="66.28515625" customWidth="1"/>
    <col min="10533" max="10533" width="9.5703125" customWidth="1"/>
    <col min="10534" max="10534" width="60.42578125" customWidth="1"/>
    <col min="10535" max="10535" width="13.42578125" customWidth="1"/>
    <col min="10536" max="10536" width="56.140625" customWidth="1"/>
    <col min="10537" max="10537" width="9.5703125" customWidth="1"/>
    <col min="10538" max="10538" width="58.7109375" customWidth="1"/>
    <col min="10539" max="10539" width="9.5703125" customWidth="1"/>
    <col min="10757" max="10757" width="16.140625" customWidth="1"/>
    <col min="10758" max="10758" width="43.140625" customWidth="1"/>
    <col min="10759" max="10759" width="29.5703125" customWidth="1"/>
    <col min="10760" max="10760" width="34.140625" customWidth="1"/>
    <col min="10761" max="10761" width="7.5703125" customWidth="1"/>
    <col min="10762" max="10762" width="26.42578125" customWidth="1"/>
    <col min="10763" max="10763" width="17.140625" customWidth="1"/>
    <col min="10764" max="10764" width="19.140625" customWidth="1"/>
    <col min="10765" max="10765" width="18.42578125" customWidth="1"/>
    <col min="10766" max="10766" width="17.5703125" customWidth="1"/>
    <col min="10767" max="10767" width="18.85546875" customWidth="1"/>
    <col min="10768" max="10768" width="18.7109375" customWidth="1"/>
    <col min="10769" max="10770" width="15.85546875" customWidth="1"/>
    <col min="10771" max="10771" width="11.85546875" customWidth="1"/>
    <col min="10772" max="10772" width="8" customWidth="1"/>
    <col min="10773" max="10773" width="9.140625" customWidth="1"/>
    <col min="10774" max="10774" width="11.7109375" customWidth="1"/>
    <col min="10775" max="10775" width="10" customWidth="1"/>
    <col min="10776" max="10776" width="9.140625" customWidth="1"/>
    <col min="10777" max="10778" width="9.28515625" customWidth="1"/>
    <col min="10779" max="10779" width="9" customWidth="1"/>
    <col min="10780" max="10780" width="8.5703125" customWidth="1"/>
    <col min="10781" max="10781" width="9.140625" customWidth="1"/>
    <col min="10782" max="10782" width="8.140625" customWidth="1"/>
    <col min="10783" max="10786" width="15.42578125" customWidth="1"/>
    <col min="10787" max="10787" width="11.7109375" customWidth="1"/>
    <col min="10788" max="10788" width="66.28515625" customWidth="1"/>
    <col min="10789" max="10789" width="9.5703125" customWidth="1"/>
    <col min="10790" max="10790" width="60.42578125" customWidth="1"/>
    <col min="10791" max="10791" width="13.42578125" customWidth="1"/>
    <col min="10792" max="10792" width="56.140625" customWidth="1"/>
    <col min="10793" max="10793" width="9.5703125" customWidth="1"/>
    <col min="10794" max="10794" width="58.7109375" customWidth="1"/>
    <col min="10795" max="10795" width="9.5703125" customWidth="1"/>
    <col min="11013" max="11013" width="16.140625" customWidth="1"/>
    <col min="11014" max="11014" width="43.140625" customWidth="1"/>
    <col min="11015" max="11015" width="29.5703125" customWidth="1"/>
    <col min="11016" max="11016" width="34.140625" customWidth="1"/>
    <col min="11017" max="11017" width="7.5703125" customWidth="1"/>
    <col min="11018" max="11018" width="26.42578125" customWidth="1"/>
    <col min="11019" max="11019" width="17.140625" customWidth="1"/>
    <col min="11020" max="11020" width="19.140625" customWidth="1"/>
    <col min="11021" max="11021" width="18.42578125" customWidth="1"/>
    <col min="11022" max="11022" width="17.5703125" customWidth="1"/>
    <col min="11023" max="11023" width="18.85546875" customWidth="1"/>
    <col min="11024" max="11024" width="18.7109375" customWidth="1"/>
    <col min="11025" max="11026" width="15.85546875" customWidth="1"/>
    <col min="11027" max="11027" width="11.85546875" customWidth="1"/>
    <col min="11028" max="11028" width="8" customWidth="1"/>
    <col min="11029" max="11029" width="9.140625" customWidth="1"/>
    <col min="11030" max="11030" width="11.7109375" customWidth="1"/>
    <col min="11031" max="11031" width="10" customWidth="1"/>
    <col min="11032" max="11032" width="9.140625" customWidth="1"/>
    <col min="11033" max="11034" width="9.28515625" customWidth="1"/>
    <col min="11035" max="11035" width="9" customWidth="1"/>
    <col min="11036" max="11036" width="8.5703125" customWidth="1"/>
    <col min="11037" max="11037" width="9.140625" customWidth="1"/>
    <col min="11038" max="11038" width="8.140625" customWidth="1"/>
    <col min="11039" max="11042" width="15.42578125" customWidth="1"/>
    <col min="11043" max="11043" width="11.7109375" customWidth="1"/>
    <col min="11044" max="11044" width="66.28515625" customWidth="1"/>
    <col min="11045" max="11045" width="9.5703125" customWidth="1"/>
    <col min="11046" max="11046" width="60.42578125" customWidth="1"/>
    <col min="11047" max="11047" width="13.42578125" customWidth="1"/>
    <col min="11048" max="11048" width="56.140625" customWidth="1"/>
    <col min="11049" max="11049" width="9.5703125" customWidth="1"/>
    <col min="11050" max="11050" width="58.7109375" customWidth="1"/>
    <col min="11051" max="11051" width="9.5703125" customWidth="1"/>
    <col min="11269" max="11269" width="16.140625" customWidth="1"/>
    <col min="11270" max="11270" width="43.140625" customWidth="1"/>
    <col min="11271" max="11271" width="29.5703125" customWidth="1"/>
    <col min="11272" max="11272" width="34.140625" customWidth="1"/>
    <col min="11273" max="11273" width="7.5703125" customWidth="1"/>
    <col min="11274" max="11274" width="26.42578125" customWidth="1"/>
    <col min="11275" max="11275" width="17.140625" customWidth="1"/>
    <col min="11276" max="11276" width="19.140625" customWidth="1"/>
    <col min="11277" max="11277" width="18.42578125" customWidth="1"/>
    <col min="11278" max="11278" width="17.5703125" customWidth="1"/>
    <col min="11279" max="11279" width="18.85546875" customWidth="1"/>
    <col min="11280" max="11280" width="18.7109375" customWidth="1"/>
    <col min="11281" max="11282" width="15.85546875" customWidth="1"/>
    <col min="11283" max="11283" width="11.85546875" customWidth="1"/>
    <col min="11284" max="11284" width="8" customWidth="1"/>
    <col min="11285" max="11285" width="9.140625" customWidth="1"/>
    <col min="11286" max="11286" width="11.7109375" customWidth="1"/>
    <col min="11287" max="11287" width="10" customWidth="1"/>
    <col min="11288" max="11288" width="9.140625" customWidth="1"/>
    <col min="11289" max="11290" width="9.28515625" customWidth="1"/>
    <col min="11291" max="11291" width="9" customWidth="1"/>
    <col min="11292" max="11292" width="8.5703125" customWidth="1"/>
    <col min="11293" max="11293" width="9.140625" customWidth="1"/>
    <col min="11294" max="11294" width="8.140625" customWidth="1"/>
    <col min="11295" max="11298" width="15.42578125" customWidth="1"/>
    <col min="11299" max="11299" width="11.7109375" customWidth="1"/>
    <col min="11300" max="11300" width="66.28515625" customWidth="1"/>
    <col min="11301" max="11301" width="9.5703125" customWidth="1"/>
    <col min="11302" max="11302" width="60.42578125" customWidth="1"/>
    <col min="11303" max="11303" width="13.42578125" customWidth="1"/>
    <col min="11304" max="11304" width="56.140625" customWidth="1"/>
    <col min="11305" max="11305" width="9.5703125" customWidth="1"/>
    <col min="11306" max="11306" width="58.7109375" customWidth="1"/>
    <col min="11307" max="11307" width="9.5703125" customWidth="1"/>
    <col min="11525" max="11525" width="16.140625" customWidth="1"/>
    <col min="11526" max="11526" width="43.140625" customWidth="1"/>
    <col min="11527" max="11527" width="29.5703125" customWidth="1"/>
    <col min="11528" max="11528" width="34.140625" customWidth="1"/>
    <col min="11529" max="11529" width="7.5703125" customWidth="1"/>
    <col min="11530" max="11530" width="26.42578125" customWidth="1"/>
    <col min="11531" max="11531" width="17.140625" customWidth="1"/>
    <col min="11532" max="11532" width="19.140625" customWidth="1"/>
    <col min="11533" max="11533" width="18.42578125" customWidth="1"/>
    <col min="11534" max="11534" width="17.5703125" customWidth="1"/>
    <col min="11535" max="11535" width="18.85546875" customWidth="1"/>
    <col min="11536" max="11536" width="18.7109375" customWidth="1"/>
    <col min="11537" max="11538" width="15.85546875" customWidth="1"/>
    <col min="11539" max="11539" width="11.85546875" customWidth="1"/>
    <col min="11540" max="11540" width="8" customWidth="1"/>
    <col min="11541" max="11541" width="9.140625" customWidth="1"/>
    <col min="11542" max="11542" width="11.7109375" customWidth="1"/>
    <col min="11543" max="11543" width="10" customWidth="1"/>
    <col min="11544" max="11544" width="9.140625" customWidth="1"/>
    <col min="11545" max="11546" width="9.28515625" customWidth="1"/>
    <col min="11547" max="11547" width="9" customWidth="1"/>
    <col min="11548" max="11548" width="8.5703125" customWidth="1"/>
    <col min="11549" max="11549" width="9.140625" customWidth="1"/>
    <col min="11550" max="11550" width="8.140625" customWidth="1"/>
    <col min="11551" max="11554" width="15.42578125" customWidth="1"/>
    <col min="11555" max="11555" width="11.7109375" customWidth="1"/>
    <col min="11556" max="11556" width="66.28515625" customWidth="1"/>
    <col min="11557" max="11557" width="9.5703125" customWidth="1"/>
    <col min="11558" max="11558" width="60.42578125" customWidth="1"/>
    <col min="11559" max="11559" width="13.42578125" customWidth="1"/>
    <col min="11560" max="11560" width="56.140625" customWidth="1"/>
    <col min="11561" max="11561" width="9.5703125" customWidth="1"/>
    <col min="11562" max="11562" width="58.7109375" customWidth="1"/>
    <col min="11563" max="11563" width="9.5703125" customWidth="1"/>
    <col min="11781" max="11781" width="16.140625" customWidth="1"/>
    <col min="11782" max="11782" width="43.140625" customWidth="1"/>
    <col min="11783" max="11783" width="29.5703125" customWidth="1"/>
    <col min="11784" max="11784" width="34.140625" customWidth="1"/>
    <col min="11785" max="11785" width="7.5703125" customWidth="1"/>
    <col min="11786" max="11786" width="26.42578125" customWidth="1"/>
    <col min="11787" max="11787" width="17.140625" customWidth="1"/>
    <col min="11788" max="11788" width="19.140625" customWidth="1"/>
    <col min="11789" max="11789" width="18.42578125" customWidth="1"/>
    <col min="11790" max="11790" width="17.5703125" customWidth="1"/>
    <col min="11791" max="11791" width="18.85546875" customWidth="1"/>
    <col min="11792" max="11792" width="18.7109375" customWidth="1"/>
    <col min="11793" max="11794" width="15.85546875" customWidth="1"/>
    <col min="11795" max="11795" width="11.85546875" customWidth="1"/>
    <col min="11796" max="11796" width="8" customWidth="1"/>
    <col min="11797" max="11797" width="9.140625" customWidth="1"/>
    <col min="11798" max="11798" width="11.7109375" customWidth="1"/>
    <col min="11799" max="11799" width="10" customWidth="1"/>
    <col min="11800" max="11800" width="9.140625" customWidth="1"/>
    <col min="11801" max="11802" width="9.28515625" customWidth="1"/>
    <col min="11803" max="11803" width="9" customWidth="1"/>
    <col min="11804" max="11804" width="8.5703125" customWidth="1"/>
    <col min="11805" max="11805" width="9.140625" customWidth="1"/>
    <col min="11806" max="11806" width="8.140625" customWidth="1"/>
    <col min="11807" max="11810" width="15.42578125" customWidth="1"/>
    <col min="11811" max="11811" width="11.7109375" customWidth="1"/>
    <col min="11812" max="11812" width="66.28515625" customWidth="1"/>
    <col min="11813" max="11813" width="9.5703125" customWidth="1"/>
    <col min="11814" max="11814" width="60.42578125" customWidth="1"/>
    <col min="11815" max="11815" width="13.42578125" customWidth="1"/>
    <col min="11816" max="11816" width="56.140625" customWidth="1"/>
    <col min="11817" max="11817" width="9.5703125" customWidth="1"/>
    <col min="11818" max="11818" width="58.7109375" customWidth="1"/>
    <col min="11819" max="11819" width="9.5703125" customWidth="1"/>
    <col min="12037" max="12037" width="16.140625" customWidth="1"/>
    <col min="12038" max="12038" width="43.140625" customWidth="1"/>
    <col min="12039" max="12039" width="29.5703125" customWidth="1"/>
    <col min="12040" max="12040" width="34.140625" customWidth="1"/>
    <col min="12041" max="12041" width="7.5703125" customWidth="1"/>
    <col min="12042" max="12042" width="26.42578125" customWidth="1"/>
    <col min="12043" max="12043" width="17.140625" customWidth="1"/>
    <col min="12044" max="12044" width="19.140625" customWidth="1"/>
    <col min="12045" max="12045" width="18.42578125" customWidth="1"/>
    <col min="12046" max="12046" width="17.5703125" customWidth="1"/>
    <col min="12047" max="12047" width="18.85546875" customWidth="1"/>
    <col min="12048" max="12048" width="18.7109375" customWidth="1"/>
    <col min="12049" max="12050" width="15.85546875" customWidth="1"/>
    <col min="12051" max="12051" width="11.85546875" customWidth="1"/>
    <col min="12052" max="12052" width="8" customWidth="1"/>
    <col min="12053" max="12053" width="9.140625" customWidth="1"/>
    <col min="12054" max="12054" width="11.7109375" customWidth="1"/>
    <col min="12055" max="12055" width="10" customWidth="1"/>
    <col min="12056" max="12056" width="9.140625" customWidth="1"/>
    <col min="12057" max="12058" width="9.28515625" customWidth="1"/>
    <col min="12059" max="12059" width="9" customWidth="1"/>
    <col min="12060" max="12060" width="8.5703125" customWidth="1"/>
    <col min="12061" max="12061" width="9.140625" customWidth="1"/>
    <col min="12062" max="12062" width="8.140625" customWidth="1"/>
    <col min="12063" max="12066" width="15.42578125" customWidth="1"/>
    <col min="12067" max="12067" width="11.7109375" customWidth="1"/>
    <col min="12068" max="12068" width="66.28515625" customWidth="1"/>
    <col min="12069" max="12069" width="9.5703125" customWidth="1"/>
    <col min="12070" max="12070" width="60.42578125" customWidth="1"/>
    <col min="12071" max="12071" width="13.42578125" customWidth="1"/>
    <col min="12072" max="12072" width="56.140625" customWidth="1"/>
    <col min="12073" max="12073" width="9.5703125" customWidth="1"/>
    <col min="12074" max="12074" width="58.7109375" customWidth="1"/>
    <col min="12075" max="12075" width="9.5703125" customWidth="1"/>
    <col min="12293" max="12293" width="16.140625" customWidth="1"/>
    <col min="12294" max="12294" width="43.140625" customWidth="1"/>
    <col min="12295" max="12295" width="29.5703125" customWidth="1"/>
    <col min="12296" max="12296" width="34.140625" customWidth="1"/>
    <col min="12297" max="12297" width="7.5703125" customWidth="1"/>
    <col min="12298" max="12298" width="26.42578125" customWidth="1"/>
    <col min="12299" max="12299" width="17.140625" customWidth="1"/>
    <col min="12300" max="12300" width="19.140625" customWidth="1"/>
    <col min="12301" max="12301" width="18.42578125" customWidth="1"/>
    <col min="12302" max="12302" width="17.5703125" customWidth="1"/>
    <col min="12303" max="12303" width="18.85546875" customWidth="1"/>
    <col min="12304" max="12304" width="18.7109375" customWidth="1"/>
    <col min="12305" max="12306" width="15.85546875" customWidth="1"/>
    <col min="12307" max="12307" width="11.85546875" customWidth="1"/>
    <col min="12308" max="12308" width="8" customWidth="1"/>
    <col min="12309" max="12309" width="9.140625" customWidth="1"/>
    <col min="12310" max="12310" width="11.7109375" customWidth="1"/>
    <col min="12311" max="12311" width="10" customWidth="1"/>
    <col min="12312" max="12312" width="9.140625" customWidth="1"/>
    <col min="12313" max="12314" width="9.28515625" customWidth="1"/>
    <col min="12315" max="12315" width="9" customWidth="1"/>
    <col min="12316" max="12316" width="8.5703125" customWidth="1"/>
    <col min="12317" max="12317" width="9.140625" customWidth="1"/>
    <col min="12318" max="12318" width="8.140625" customWidth="1"/>
    <col min="12319" max="12322" width="15.42578125" customWidth="1"/>
    <col min="12323" max="12323" width="11.7109375" customWidth="1"/>
    <col min="12324" max="12324" width="66.28515625" customWidth="1"/>
    <col min="12325" max="12325" width="9.5703125" customWidth="1"/>
    <col min="12326" max="12326" width="60.42578125" customWidth="1"/>
    <col min="12327" max="12327" width="13.42578125" customWidth="1"/>
    <col min="12328" max="12328" width="56.140625" customWidth="1"/>
    <col min="12329" max="12329" width="9.5703125" customWidth="1"/>
    <col min="12330" max="12330" width="58.7109375" customWidth="1"/>
    <col min="12331" max="12331" width="9.5703125" customWidth="1"/>
    <col min="12549" max="12549" width="16.140625" customWidth="1"/>
    <col min="12550" max="12550" width="43.140625" customWidth="1"/>
    <col min="12551" max="12551" width="29.5703125" customWidth="1"/>
    <col min="12552" max="12552" width="34.140625" customWidth="1"/>
    <col min="12553" max="12553" width="7.5703125" customWidth="1"/>
    <col min="12554" max="12554" width="26.42578125" customWidth="1"/>
    <col min="12555" max="12555" width="17.140625" customWidth="1"/>
    <col min="12556" max="12556" width="19.140625" customWidth="1"/>
    <col min="12557" max="12557" width="18.42578125" customWidth="1"/>
    <col min="12558" max="12558" width="17.5703125" customWidth="1"/>
    <col min="12559" max="12559" width="18.85546875" customWidth="1"/>
    <col min="12560" max="12560" width="18.7109375" customWidth="1"/>
    <col min="12561" max="12562" width="15.85546875" customWidth="1"/>
    <col min="12563" max="12563" width="11.85546875" customWidth="1"/>
    <col min="12564" max="12564" width="8" customWidth="1"/>
    <col min="12565" max="12565" width="9.140625" customWidth="1"/>
    <col min="12566" max="12566" width="11.7109375" customWidth="1"/>
    <col min="12567" max="12567" width="10" customWidth="1"/>
    <col min="12568" max="12568" width="9.140625" customWidth="1"/>
    <col min="12569" max="12570" width="9.28515625" customWidth="1"/>
    <col min="12571" max="12571" width="9" customWidth="1"/>
    <col min="12572" max="12572" width="8.5703125" customWidth="1"/>
    <col min="12573" max="12573" width="9.140625" customWidth="1"/>
    <col min="12574" max="12574" width="8.140625" customWidth="1"/>
    <col min="12575" max="12578" width="15.42578125" customWidth="1"/>
    <col min="12579" max="12579" width="11.7109375" customWidth="1"/>
    <col min="12580" max="12580" width="66.28515625" customWidth="1"/>
    <col min="12581" max="12581" width="9.5703125" customWidth="1"/>
    <col min="12582" max="12582" width="60.42578125" customWidth="1"/>
    <col min="12583" max="12583" width="13.42578125" customWidth="1"/>
    <col min="12584" max="12584" width="56.140625" customWidth="1"/>
    <col min="12585" max="12585" width="9.5703125" customWidth="1"/>
    <col min="12586" max="12586" width="58.7109375" customWidth="1"/>
    <col min="12587" max="12587" width="9.5703125" customWidth="1"/>
    <col min="12805" max="12805" width="16.140625" customWidth="1"/>
    <col min="12806" max="12806" width="43.140625" customWidth="1"/>
    <col min="12807" max="12807" width="29.5703125" customWidth="1"/>
    <col min="12808" max="12808" width="34.140625" customWidth="1"/>
    <col min="12809" max="12809" width="7.5703125" customWidth="1"/>
    <col min="12810" max="12810" width="26.42578125" customWidth="1"/>
    <col min="12811" max="12811" width="17.140625" customWidth="1"/>
    <col min="12812" max="12812" width="19.140625" customWidth="1"/>
    <col min="12813" max="12813" width="18.42578125" customWidth="1"/>
    <col min="12814" max="12814" width="17.5703125" customWidth="1"/>
    <col min="12815" max="12815" width="18.85546875" customWidth="1"/>
    <col min="12816" max="12816" width="18.7109375" customWidth="1"/>
    <col min="12817" max="12818" width="15.85546875" customWidth="1"/>
    <col min="12819" max="12819" width="11.85546875" customWidth="1"/>
    <col min="12820" max="12820" width="8" customWidth="1"/>
    <col min="12821" max="12821" width="9.140625" customWidth="1"/>
    <col min="12822" max="12822" width="11.7109375" customWidth="1"/>
    <col min="12823" max="12823" width="10" customWidth="1"/>
    <col min="12824" max="12824" width="9.140625" customWidth="1"/>
    <col min="12825" max="12826" width="9.28515625" customWidth="1"/>
    <col min="12827" max="12827" width="9" customWidth="1"/>
    <col min="12828" max="12828" width="8.5703125" customWidth="1"/>
    <col min="12829" max="12829" width="9.140625" customWidth="1"/>
    <col min="12830" max="12830" width="8.140625" customWidth="1"/>
    <col min="12831" max="12834" width="15.42578125" customWidth="1"/>
    <col min="12835" max="12835" width="11.7109375" customWidth="1"/>
    <col min="12836" max="12836" width="66.28515625" customWidth="1"/>
    <col min="12837" max="12837" width="9.5703125" customWidth="1"/>
    <col min="12838" max="12838" width="60.42578125" customWidth="1"/>
    <col min="12839" max="12839" width="13.42578125" customWidth="1"/>
    <col min="12840" max="12840" width="56.140625" customWidth="1"/>
    <col min="12841" max="12841" width="9.5703125" customWidth="1"/>
    <col min="12842" max="12842" width="58.7109375" customWidth="1"/>
    <col min="12843" max="12843" width="9.5703125" customWidth="1"/>
    <col min="13061" max="13061" width="16.140625" customWidth="1"/>
    <col min="13062" max="13062" width="43.140625" customWidth="1"/>
    <col min="13063" max="13063" width="29.5703125" customWidth="1"/>
    <col min="13064" max="13064" width="34.140625" customWidth="1"/>
    <col min="13065" max="13065" width="7.5703125" customWidth="1"/>
    <col min="13066" max="13066" width="26.42578125" customWidth="1"/>
    <col min="13067" max="13067" width="17.140625" customWidth="1"/>
    <col min="13068" max="13068" width="19.140625" customWidth="1"/>
    <col min="13069" max="13069" width="18.42578125" customWidth="1"/>
    <col min="13070" max="13070" width="17.5703125" customWidth="1"/>
    <col min="13071" max="13071" width="18.85546875" customWidth="1"/>
    <col min="13072" max="13072" width="18.7109375" customWidth="1"/>
    <col min="13073" max="13074" width="15.85546875" customWidth="1"/>
    <col min="13075" max="13075" width="11.85546875" customWidth="1"/>
    <col min="13076" max="13076" width="8" customWidth="1"/>
    <col min="13077" max="13077" width="9.140625" customWidth="1"/>
    <col min="13078" max="13078" width="11.7109375" customWidth="1"/>
    <col min="13079" max="13079" width="10" customWidth="1"/>
    <col min="13080" max="13080" width="9.140625" customWidth="1"/>
    <col min="13081" max="13082" width="9.28515625" customWidth="1"/>
    <col min="13083" max="13083" width="9" customWidth="1"/>
    <col min="13084" max="13084" width="8.5703125" customWidth="1"/>
    <col min="13085" max="13085" width="9.140625" customWidth="1"/>
    <col min="13086" max="13086" width="8.140625" customWidth="1"/>
    <col min="13087" max="13090" width="15.42578125" customWidth="1"/>
    <col min="13091" max="13091" width="11.7109375" customWidth="1"/>
    <col min="13092" max="13092" width="66.28515625" customWidth="1"/>
    <col min="13093" max="13093" width="9.5703125" customWidth="1"/>
    <col min="13094" max="13094" width="60.42578125" customWidth="1"/>
    <col min="13095" max="13095" width="13.42578125" customWidth="1"/>
    <col min="13096" max="13096" width="56.140625" customWidth="1"/>
    <col min="13097" max="13097" width="9.5703125" customWidth="1"/>
    <col min="13098" max="13098" width="58.7109375" customWidth="1"/>
    <col min="13099" max="13099" width="9.5703125" customWidth="1"/>
    <col min="13317" max="13317" width="16.140625" customWidth="1"/>
    <col min="13318" max="13318" width="43.140625" customWidth="1"/>
    <col min="13319" max="13319" width="29.5703125" customWidth="1"/>
    <col min="13320" max="13320" width="34.140625" customWidth="1"/>
    <col min="13321" max="13321" width="7.5703125" customWidth="1"/>
    <col min="13322" max="13322" width="26.42578125" customWidth="1"/>
    <col min="13323" max="13323" width="17.140625" customWidth="1"/>
    <col min="13324" max="13324" width="19.140625" customWidth="1"/>
    <col min="13325" max="13325" width="18.42578125" customWidth="1"/>
    <col min="13326" max="13326" width="17.5703125" customWidth="1"/>
    <col min="13327" max="13327" width="18.85546875" customWidth="1"/>
    <col min="13328" max="13328" width="18.7109375" customWidth="1"/>
    <col min="13329" max="13330" width="15.85546875" customWidth="1"/>
    <col min="13331" max="13331" width="11.85546875" customWidth="1"/>
    <col min="13332" max="13332" width="8" customWidth="1"/>
    <col min="13333" max="13333" width="9.140625" customWidth="1"/>
    <col min="13334" max="13334" width="11.7109375" customWidth="1"/>
    <col min="13335" max="13335" width="10" customWidth="1"/>
    <col min="13336" max="13336" width="9.140625" customWidth="1"/>
    <col min="13337" max="13338" width="9.28515625" customWidth="1"/>
    <col min="13339" max="13339" width="9" customWidth="1"/>
    <col min="13340" max="13340" width="8.5703125" customWidth="1"/>
    <col min="13341" max="13341" width="9.140625" customWidth="1"/>
    <col min="13342" max="13342" width="8.140625" customWidth="1"/>
    <col min="13343" max="13346" width="15.42578125" customWidth="1"/>
    <col min="13347" max="13347" width="11.7109375" customWidth="1"/>
    <col min="13348" max="13348" width="66.28515625" customWidth="1"/>
    <col min="13349" max="13349" width="9.5703125" customWidth="1"/>
    <col min="13350" max="13350" width="60.42578125" customWidth="1"/>
    <col min="13351" max="13351" width="13.42578125" customWidth="1"/>
    <col min="13352" max="13352" width="56.140625" customWidth="1"/>
    <col min="13353" max="13353" width="9.5703125" customWidth="1"/>
    <col min="13354" max="13354" width="58.7109375" customWidth="1"/>
    <col min="13355" max="13355" width="9.5703125" customWidth="1"/>
    <col min="13573" max="13573" width="16.140625" customWidth="1"/>
    <col min="13574" max="13574" width="43.140625" customWidth="1"/>
    <col min="13575" max="13575" width="29.5703125" customWidth="1"/>
    <col min="13576" max="13576" width="34.140625" customWidth="1"/>
    <col min="13577" max="13577" width="7.5703125" customWidth="1"/>
    <col min="13578" max="13578" width="26.42578125" customWidth="1"/>
    <col min="13579" max="13579" width="17.140625" customWidth="1"/>
    <col min="13580" max="13580" width="19.140625" customWidth="1"/>
    <col min="13581" max="13581" width="18.42578125" customWidth="1"/>
    <col min="13582" max="13582" width="17.5703125" customWidth="1"/>
    <col min="13583" max="13583" width="18.85546875" customWidth="1"/>
    <col min="13584" max="13584" width="18.7109375" customWidth="1"/>
    <col min="13585" max="13586" width="15.85546875" customWidth="1"/>
    <col min="13587" max="13587" width="11.85546875" customWidth="1"/>
    <col min="13588" max="13588" width="8" customWidth="1"/>
    <col min="13589" max="13589" width="9.140625" customWidth="1"/>
    <col min="13590" max="13590" width="11.7109375" customWidth="1"/>
    <col min="13591" max="13591" width="10" customWidth="1"/>
    <col min="13592" max="13592" width="9.140625" customWidth="1"/>
    <col min="13593" max="13594" width="9.28515625" customWidth="1"/>
    <col min="13595" max="13595" width="9" customWidth="1"/>
    <col min="13596" max="13596" width="8.5703125" customWidth="1"/>
    <col min="13597" max="13597" width="9.140625" customWidth="1"/>
    <col min="13598" max="13598" width="8.140625" customWidth="1"/>
    <col min="13599" max="13602" width="15.42578125" customWidth="1"/>
    <col min="13603" max="13603" width="11.7109375" customWidth="1"/>
    <col min="13604" max="13604" width="66.28515625" customWidth="1"/>
    <col min="13605" max="13605" width="9.5703125" customWidth="1"/>
    <col min="13606" max="13606" width="60.42578125" customWidth="1"/>
    <col min="13607" max="13607" width="13.42578125" customWidth="1"/>
    <col min="13608" max="13608" width="56.140625" customWidth="1"/>
    <col min="13609" max="13609" width="9.5703125" customWidth="1"/>
    <col min="13610" max="13610" width="58.7109375" customWidth="1"/>
    <col min="13611" max="13611" width="9.5703125" customWidth="1"/>
    <col min="13829" max="13829" width="16.140625" customWidth="1"/>
    <col min="13830" max="13830" width="43.140625" customWidth="1"/>
    <col min="13831" max="13831" width="29.5703125" customWidth="1"/>
    <col min="13832" max="13832" width="34.140625" customWidth="1"/>
    <col min="13833" max="13833" width="7.5703125" customWidth="1"/>
    <col min="13834" max="13834" width="26.42578125" customWidth="1"/>
    <col min="13835" max="13835" width="17.140625" customWidth="1"/>
    <col min="13836" max="13836" width="19.140625" customWidth="1"/>
    <col min="13837" max="13837" width="18.42578125" customWidth="1"/>
    <col min="13838" max="13838" width="17.5703125" customWidth="1"/>
    <col min="13839" max="13839" width="18.85546875" customWidth="1"/>
    <col min="13840" max="13840" width="18.7109375" customWidth="1"/>
    <col min="13841" max="13842" width="15.85546875" customWidth="1"/>
    <col min="13843" max="13843" width="11.85546875" customWidth="1"/>
    <col min="13844" max="13844" width="8" customWidth="1"/>
    <col min="13845" max="13845" width="9.140625" customWidth="1"/>
    <col min="13846" max="13846" width="11.7109375" customWidth="1"/>
    <col min="13847" max="13847" width="10" customWidth="1"/>
    <col min="13848" max="13848" width="9.140625" customWidth="1"/>
    <col min="13849" max="13850" width="9.28515625" customWidth="1"/>
    <col min="13851" max="13851" width="9" customWidth="1"/>
    <col min="13852" max="13852" width="8.5703125" customWidth="1"/>
    <col min="13853" max="13853" width="9.140625" customWidth="1"/>
    <col min="13854" max="13854" width="8.140625" customWidth="1"/>
    <col min="13855" max="13858" width="15.42578125" customWidth="1"/>
    <col min="13859" max="13859" width="11.7109375" customWidth="1"/>
    <col min="13860" max="13860" width="66.28515625" customWidth="1"/>
    <col min="13861" max="13861" width="9.5703125" customWidth="1"/>
    <col min="13862" max="13862" width="60.42578125" customWidth="1"/>
    <col min="13863" max="13863" width="13.42578125" customWidth="1"/>
    <col min="13864" max="13864" width="56.140625" customWidth="1"/>
    <col min="13865" max="13865" width="9.5703125" customWidth="1"/>
    <col min="13866" max="13866" width="58.7109375" customWidth="1"/>
    <col min="13867" max="13867" width="9.5703125" customWidth="1"/>
    <col min="14085" max="14085" width="16.140625" customWidth="1"/>
    <col min="14086" max="14086" width="43.140625" customWidth="1"/>
    <col min="14087" max="14087" width="29.5703125" customWidth="1"/>
    <col min="14088" max="14088" width="34.140625" customWidth="1"/>
    <col min="14089" max="14089" width="7.5703125" customWidth="1"/>
    <col min="14090" max="14090" width="26.42578125" customWidth="1"/>
    <col min="14091" max="14091" width="17.140625" customWidth="1"/>
    <col min="14092" max="14092" width="19.140625" customWidth="1"/>
    <col min="14093" max="14093" width="18.42578125" customWidth="1"/>
    <col min="14094" max="14094" width="17.5703125" customWidth="1"/>
    <col min="14095" max="14095" width="18.85546875" customWidth="1"/>
    <col min="14096" max="14096" width="18.7109375" customWidth="1"/>
    <col min="14097" max="14098" width="15.85546875" customWidth="1"/>
    <col min="14099" max="14099" width="11.85546875" customWidth="1"/>
    <col min="14100" max="14100" width="8" customWidth="1"/>
    <col min="14101" max="14101" width="9.140625" customWidth="1"/>
    <col min="14102" max="14102" width="11.7109375" customWidth="1"/>
    <col min="14103" max="14103" width="10" customWidth="1"/>
    <col min="14104" max="14104" width="9.140625" customWidth="1"/>
    <col min="14105" max="14106" width="9.28515625" customWidth="1"/>
    <col min="14107" max="14107" width="9" customWidth="1"/>
    <col min="14108" max="14108" width="8.5703125" customWidth="1"/>
    <col min="14109" max="14109" width="9.140625" customWidth="1"/>
    <col min="14110" max="14110" width="8.140625" customWidth="1"/>
    <col min="14111" max="14114" width="15.42578125" customWidth="1"/>
    <col min="14115" max="14115" width="11.7109375" customWidth="1"/>
    <col min="14116" max="14116" width="66.28515625" customWidth="1"/>
    <col min="14117" max="14117" width="9.5703125" customWidth="1"/>
    <col min="14118" max="14118" width="60.42578125" customWidth="1"/>
    <col min="14119" max="14119" width="13.42578125" customWidth="1"/>
    <col min="14120" max="14120" width="56.140625" customWidth="1"/>
    <col min="14121" max="14121" width="9.5703125" customWidth="1"/>
    <col min="14122" max="14122" width="58.7109375" customWidth="1"/>
    <col min="14123" max="14123" width="9.5703125" customWidth="1"/>
    <col min="14341" max="14341" width="16.140625" customWidth="1"/>
    <col min="14342" max="14342" width="43.140625" customWidth="1"/>
    <col min="14343" max="14343" width="29.5703125" customWidth="1"/>
    <col min="14344" max="14344" width="34.140625" customWidth="1"/>
    <col min="14345" max="14345" width="7.5703125" customWidth="1"/>
    <col min="14346" max="14346" width="26.42578125" customWidth="1"/>
    <col min="14347" max="14347" width="17.140625" customWidth="1"/>
    <col min="14348" max="14348" width="19.140625" customWidth="1"/>
    <col min="14349" max="14349" width="18.42578125" customWidth="1"/>
    <col min="14350" max="14350" width="17.5703125" customWidth="1"/>
    <col min="14351" max="14351" width="18.85546875" customWidth="1"/>
    <col min="14352" max="14352" width="18.7109375" customWidth="1"/>
    <col min="14353" max="14354" width="15.85546875" customWidth="1"/>
    <col min="14355" max="14355" width="11.85546875" customWidth="1"/>
    <col min="14356" max="14356" width="8" customWidth="1"/>
    <col min="14357" max="14357" width="9.140625" customWidth="1"/>
    <col min="14358" max="14358" width="11.7109375" customWidth="1"/>
    <col min="14359" max="14359" width="10" customWidth="1"/>
    <col min="14360" max="14360" width="9.140625" customWidth="1"/>
    <col min="14361" max="14362" width="9.28515625" customWidth="1"/>
    <col min="14363" max="14363" width="9" customWidth="1"/>
    <col min="14364" max="14364" width="8.5703125" customWidth="1"/>
    <col min="14365" max="14365" width="9.140625" customWidth="1"/>
    <col min="14366" max="14366" width="8.140625" customWidth="1"/>
    <col min="14367" max="14370" width="15.42578125" customWidth="1"/>
    <col min="14371" max="14371" width="11.7109375" customWidth="1"/>
    <col min="14372" max="14372" width="66.28515625" customWidth="1"/>
    <col min="14373" max="14373" width="9.5703125" customWidth="1"/>
    <col min="14374" max="14374" width="60.42578125" customWidth="1"/>
    <col min="14375" max="14375" width="13.42578125" customWidth="1"/>
    <col min="14376" max="14376" width="56.140625" customWidth="1"/>
    <col min="14377" max="14377" width="9.5703125" customWidth="1"/>
    <col min="14378" max="14378" width="58.7109375" customWidth="1"/>
    <col min="14379" max="14379" width="9.5703125" customWidth="1"/>
    <col min="14597" max="14597" width="16.140625" customWidth="1"/>
    <col min="14598" max="14598" width="43.140625" customWidth="1"/>
    <col min="14599" max="14599" width="29.5703125" customWidth="1"/>
    <col min="14600" max="14600" width="34.140625" customWidth="1"/>
    <col min="14601" max="14601" width="7.5703125" customWidth="1"/>
    <col min="14602" max="14602" width="26.42578125" customWidth="1"/>
    <col min="14603" max="14603" width="17.140625" customWidth="1"/>
    <col min="14604" max="14604" width="19.140625" customWidth="1"/>
    <col min="14605" max="14605" width="18.42578125" customWidth="1"/>
    <col min="14606" max="14606" width="17.5703125" customWidth="1"/>
    <col min="14607" max="14607" width="18.85546875" customWidth="1"/>
    <col min="14608" max="14608" width="18.7109375" customWidth="1"/>
    <col min="14609" max="14610" width="15.85546875" customWidth="1"/>
    <col min="14611" max="14611" width="11.85546875" customWidth="1"/>
    <col min="14612" max="14612" width="8" customWidth="1"/>
    <col min="14613" max="14613" width="9.140625" customWidth="1"/>
    <col min="14614" max="14614" width="11.7109375" customWidth="1"/>
    <col min="14615" max="14615" width="10" customWidth="1"/>
    <col min="14616" max="14616" width="9.140625" customWidth="1"/>
    <col min="14617" max="14618" width="9.28515625" customWidth="1"/>
    <col min="14619" max="14619" width="9" customWidth="1"/>
    <col min="14620" max="14620" width="8.5703125" customWidth="1"/>
    <col min="14621" max="14621" width="9.140625" customWidth="1"/>
    <col min="14622" max="14622" width="8.140625" customWidth="1"/>
    <col min="14623" max="14626" width="15.42578125" customWidth="1"/>
    <col min="14627" max="14627" width="11.7109375" customWidth="1"/>
    <col min="14628" max="14628" width="66.28515625" customWidth="1"/>
    <col min="14629" max="14629" width="9.5703125" customWidth="1"/>
    <col min="14630" max="14630" width="60.42578125" customWidth="1"/>
    <col min="14631" max="14631" width="13.42578125" customWidth="1"/>
    <col min="14632" max="14632" width="56.140625" customWidth="1"/>
    <col min="14633" max="14633" width="9.5703125" customWidth="1"/>
    <col min="14634" max="14634" width="58.7109375" customWidth="1"/>
    <col min="14635" max="14635" width="9.5703125" customWidth="1"/>
    <col min="14853" max="14853" width="16.140625" customWidth="1"/>
    <col min="14854" max="14854" width="43.140625" customWidth="1"/>
    <col min="14855" max="14855" width="29.5703125" customWidth="1"/>
    <col min="14856" max="14856" width="34.140625" customWidth="1"/>
    <col min="14857" max="14857" width="7.5703125" customWidth="1"/>
    <col min="14858" max="14858" width="26.42578125" customWidth="1"/>
    <col min="14859" max="14859" width="17.140625" customWidth="1"/>
    <col min="14860" max="14860" width="19.140625" customWidth="1"/>
    <col min="14861" max="14861" width="18.42578125" customWidth="1"/>
    <col min="14862" max="14862" width="17.5703125" customWidth="1"/>
    <col min="14863" max="14863" width="18.85546875" customWidth="1"/>
    <col min="14864" max="14864" width="18.7109375" customWidth="1"/>
    <col min="14865" max="14866" width="15.85546875" customWidth="1"/>
    <col min="14867" max="14867" width="11.85546875" customWidth="1"/>
    <col min="14868" max="14868" width="8" customWidth="1"/>
    <col min="14869" max="14869" width="9.140625" customWidth="1"/>
    <col min="14870" max="14870" width="11.7109375" customWidth="1"/>
    <col min="14871" max="14871" width="10" customWidth="1"/>
    <col min="14872" max="14872" width="9.140625" customWidth="1"/>
    <col min="14873" max="14874" width="9.28515625" customWidth="1"/>
    <col min="14875" max="14875" width="9" customWidth="1"/>
    <col min="14876" max="14876" width="8.5703125" customWidth="1"/>
    <col min="14877" max="14877" width="9.140625" customWidth="1"/>
    <col min="14878" max="14878" width="8.140625" customWidth="1"/>
    <col min="14879" max="14882" width="15.42578125" customWidth="1"/>
    <col min="14883" max="14883" width="11.7109375" customWidth="1"/>
    <col min="14884" max="14884" width="66.28515625" customWidth="1"/>
    <col min="14885" max="14885" width="9.5703125" customWidth="1"/>
    <col min="14886" max="14886" width="60.42578125" customWidth="1"/>
    <col min="14887" max="14887" width="13.42578125" customWidth="1"/>
    <col min="14888" max="14888" width="56.140625" customWidth="1"/>
    <col min="14889" max="14889" width="9.5703125" customWidth="1"/>
    <col min="14890" max="14890" width="58.7109375" customWidth="1"/>
    <col min="14891" max="14891" width="9.5703125" customWidth="1"/>
    <col min="15109" max="15109" width="16.140625" customWidth="1"/>
    <col min="15110" max="15110" width="43.140625" customWidth="1"/>
    <col min="15111" max="15111" width="29.5703125" customWidth="1"/>
    <col min="15112" max="15112" width="34.140625" customWidth="1"/>
    <col min="15113" max="15113" width="7.5703125" customWidth="1"/>
    <col min="15114" max="15114" width="26.42578125" customWidth="1"/>
    <col min="15115" max="15115" width="17.140625" customWidth="1"/>
    <col min="15116" max="15116" width="19.140625" customWidth="1"/>
    <col min="15117" max="15117" width="18.42578125" customWidth="1"/>
    <col min="15118" max="15118" width="17.5703125" customWidth="1"/>
    <col min="15119" max="15119" width="18.85546875" customWidth="1"/>
    <col min="15120" max="15120" width="18.7109375" customWidth="1"/>
    <col min="15121" max="15122" width="15.85546875" customWidth="1"/>
    <col min="15123" max="15123" width="11.85546875" customWidth="1"/>
    <col min="15124" max="15124" width="8" customWidth="1"/>
    <col min="15125" max="15125" width="9.140625" customWidth="1"/>
    <col min="15126" max="15126" width="11.7109375" customWidth="1"/>
    <col min="15127" max="15127" width="10" customWidth="1"/>
    <col min="15128" max="15128" width="9.140625" customWidth="1"/>
    <col min="15129" max="15130" width="9.28515625" customWidth="1"/>
    <col min="15131" max="15131" width="9" customWidth="1"/>
    <col min="15132" max="15132" width="8.5703125" customWidth="1"/>
    <col min="15133" max="15133" width="9.140625" customWidth="1"/>
    <col min="15134" max="15134" width="8.140625" customWidth="1"/>
    <col min="15135" max="15138" width="15.42578125" customWidth="1"/>
    <col min="15139" max="15139" width="11.7109375" customWidth="1"/>
    <col min="15140" max="15140" width="66.28515625" customWidth="1"/>
    <col min="15141" max="15141" width="9.5703125" customWidth="1"/>
    <col min="15142" max="15142" width="60.42578125" customWidth="1"/>
    <col min="15143" max="15143" width="13.42578125" customWidth="1"/>
    <col min="15144" max="15144" width="56.140625" customWidth="1"/>
    <col min="15145" max="15145" width="9.5703125" customWidth="1"/>
    <col min="15146" max="15146" width="58.7109375" customWidth="1"/>
    <col min="15147" max="15147" width="9.5703125" customWidth="1"/>
    <col min="15365" max="15365" width="16.140625" customWidth="1"/>
    <col min="15366" max="15366" width="43.140625" customWidth="1"/>
    <col min="15367" max="15367" width="29.5703125" customWidth="1"/>
    <col min="15368" max="15368" width="34.140625" customWidth="1"/>
    <col min="15369" max="15369" width="7.5703125" customWidth="1"/>
    <col min="15370" max="15370" width="26.42578125" customWidth="1"/>
    <col min="15371" max="15371" width="17.140625" customWidth="1"/>
    <col min="15372" max="15372" width="19.140625" customWidth="1"/>
    <col min="15373" max="15373" width="18.42578125" customWidth="1"/>
    <col min="15374" max="15374" width="17.5703125" customWidth="1"/>
    <col min="15375" max="15375" width="18.85546875" customWidth="1"/>
    <col min="15376" max="15376" width="18.7109375" customWidth="1"/>
    <col min="15377" max="15378" width="15.85546875" customWidth="1"/>
    <col min="15379" max="15379" width="11.85546875" customWidth="1"/>
    <col min="15380" max="15380" width="8" customWidth="1"/>
    <col min="15381" max="15381" width="9.140625" customWidth="1"/>
    <col min="15382" max="15382" width="11.7109375" customWidth="1"/>
    <col min="15383" max="15383" width="10" customWidth="1"/>
    <col min="15384" max="15384" width="9.140625" customWidth="1"/>
    <col min="15385" max="15386" width="9.28515625" customWidth="1"/>
    <col min="15387" max="15387" width="9" customWidth="1"/>
    <col min="15388" max="15388" width="8.5703125" customWidth="1"/>
    <col min="15389" max="15389" width="9.140625" customWidth="1"/>
    <col min="15390" max="15390" width="8.140625" customWidth="1"/>
    <col min="15391" max="15394" width="15.42578125" customWidth="1"/>
    <col min="15395" max="15395" width="11.7109375" customWidth="1"/>
    <col min="15396" max="15396" width="66.28515625" customWidth="1"/>
    <col min="15397" max="15397" width="9.5703125" customWidth="1"/>
    <col min="15398" max="15398" width="60.42578125" customWidth="1"/>
    <col min="15399" max="15399" width="13.42578125" customWidth="1"/>
    <col min="15400" max="15400" width="56.140625" customWidth="1"/>
    <col min="15401" max="15401" width="9.5703125" customWidth="1"/>
    <col min="15402" max="15402" width="58.7109375" customWidth="1"/>
    <col min="15403" max="15403" width="9.5703125" customWidth="1"/>
    <col min="15621" max="15621" width="16.140625" customWidth="1"/>
    <col min="15622" max="15622" width="43.140625" customWidth="1"/>
    <col min="15623" max="15623" width="29.5703125" customWidth="1"/>
    <col min="15624" max="15624" width="34.140625" customWidth="1"/>
    <col min="15625" max="15625" width="7.5703125" customWidth="1"/>
    <col min="15626" max="15626" width="26.42578125" customWidth="1"/>
    <col min="15627" max="15627" width="17.140625" customWidth="1"/>
    <col min="15628" max="15628" width="19.140625" customWidth="1"/>
    <col min="15629" max="15629" width="18.42578125" customWidth="1"/>
    <col min="15630" max="15630" width="17.5703125" customWidth="1"/>
    <col min="15631" max="15631" width="18.85546875" customWidth="1"/>
    <col min="15632" max="15632" width="18.7109375" customWidth="1"/>
    <col min="15633" max="15634" width="15.85546875" customWidth="1"/>
    <col min="15635" max="15635" width="11.85546875" customWidth="1"/>
    <col min="15636" max="15636" width="8" customWidth="1"/>
    <col min="15637" max="15637" width="9.140625" customWidth="1"/>
    <col min="15638" max="15638" width="11.7109375" customWidth="1"/>
    <col min="15639" max="15639" width="10" customWidth="1"/>
    <col min="15640" max="15640" width="9.140625" customWidth="1"/>
    <col min="15641" max="15642" width="9.28515625" customWidth="1"/>
    <col min="15643" max="15643" width="9" customWidth="1"/>
    <col min="15644" max="15644" width="8.5703125" customWidth="1"/>
    <col min="15645" max="15645" width="9.140625" customWidth="1"/>
    <col min="15646" max="15646" width="8.140625" customWidth="1"/>
    <col min="15647" max="15650" width="15.42578125" customWidth="1"/>
    <col min="15651" max="15651" width="11.7109375" customWidth="1"/>
    <col min="15652" max="15652" width="66.28515625" customWidth="1"/>
    <col min="15653" max="15653" width="9.5703125" customWidth="1"/>
    <col min="15654" max="15654" width="60.42578125" customWidth="1"/>
    <col min="15655" max="15655" width="13.42578125" customWidth="1"/>
    <col min="15656" max="15656" width="56.140625" customWidth="1"/>
    <col min="15657" max="15657" width="9.5703125" customWidth="1"/>
    <col min="15658" max="15658" width="58.7109375" customWidth="1"/>
    <col min="15659" max="15659" width="9.5703125" customWidth="1"/>
    <col min="15877" max="15877" width="16.140625" customWidth="1"/>
    <col min="15878" max="15878" width="43.140625" customWidth="1"/>
    <col min="15879" max="15879" width="29.5703125" customWidth="1"/>
    <col min="15880" max="15880" width="34.140625" customWidth="1"/>
    <col min="15881" max="15881" width="7.5703125" customWidth="1"/>
    <col min="15882" max="15882" width="26.42578125" customWidth="1"/>
    <col min="15883" max="15883" width="17.140625" customWidth="1"/>
    <col min="15884" max="15884" width="19.140625" customWidth="1"/>
    <col min="15885" max="15885" width="18.42578125" customWidth="1"/>
    <col min="15886" max="15886" width="17.5703125" customWidth="1"/>
    <col min="15887" max="15887" width="18.85546875" customWidth="1"/>
    <col min="15888" max="15888" width="18.7109375" customWidth="1"/>
    <col min="15889" max="15890" width="15.85546875" customWidth="1"/>
    <col min="15891" max="15891" width="11.85546875" customWidth="1"/>
    <col min="15892" max="15892" width="8" customWidth="1"/>
    <col min="15893" max="15893" width="9.140625" customWidth="1"/>
    <col min="15894" max="15894" width="11.7109375" customWidth="1"/>
    <col min="15895" max="15895" width="10" customWidth="1"/>
    <col min="15896" max="15896" width="9.140625" customWidth="1"/>
    <col min="15897" max="15898" width="9.28515625" customWidth="1"/>
    <col min="15899" max="15899" width="9" customWidth="1"/>
    <col min="15900" max="15900" width="8.5703125" customWidth="1"/>
    <col min="15901" max="15901" width="9.140625" customWidth="1"/>
    <col min="15902" max="15902" width="8.140625" customWidth="1"/>
    <col min="15903" max="15906" width="15.42578125" customWidth="1"/>
    <col min="15907" max="15907" width="11.7109375" customWidth="1"/>
    <col min="15908" max="15908" width="66.28515625" customWidth="1"/>
    <col min="15909" max="15909" width="9.5703125" customWidth="1"/>
    <col min="15910" max="15910" width="60.42578125" customWidth="1"/>
    <col min="15911" max="15911" width="13.42578125" customWidth="1"/>
    <col min="15912" max="15912" width="56.140625" customWidth="1"/>
    <col min="15913" max="15913" width="9.5703125" customWidth="1"/>
    <col min="15914" max="15914" width="58.7109375" customWidth="1"/>
    <col min="15915" max="15915" width="9.5703125" customWidth="1"/>
    <col min="16133" max="16133" width="16.140625" customWidth="1"/>
    <col min="16134" max="16134" width="43.140625" customWidth="1"/>
    <col min="16135" max="16135" width="29.5703125" customWidth="1"/>
    <col min="16136" max="16136" width="34.140625" customWidth="1"/>
    <col min="16137" max="16137" width="7.5703125" customWidth="1"/>
    <col min="16138" max="16138" width="26.42578125" customWidth="1"/>
    <col min="16139" max="16139" width="17.140625" customWidth="1"/>
    <col min="16140" max="16140" width="19.140625" customWidth="1"/>
    <col min="16141" max="16141" width="18.42578125" customWidth="1"/>
    <col min="16142" max="16142" width="17.5703125" customWidth="1"/>
    <col min="16143" max="16143" width="18.85546875" customWidth="1"/>
    <col min="16144" max="16144" width="18.7109375" customWidth="1"/>
    <col min="16145" max="16146" width="15.85546875" customWidth="1"/>
    <col min="16147" max="16147" width="11.85546875" customWidth="1"/>
    <col min="16148" max="16148" width="8" customWidth="1"/>
    <col min="16149" max="16149" width="9.140625" customWidth="1"/>
    <col min="16150" max="16150" width="11.7109375" customWidth="1"/>
    <col min="16151" max="16151" width="10" customWidth="1"/>
    <col min="16152" max="16152" width="9.140625" customWidth="1"/>
    <col min="16153" max="16154" width="9.28515625" customWidth="1"/>
    <col min="16155" max="16155" width="9" customWidth="1"/>
    <col min="16156" max="16156" width="8.5703125" customWidth="1"/>
    <col min="16157" max="16157" width="9.140625" customWidth="1"/>
    <col min="16158" max="16158" width="8.140625" customWidth="1"/>
    <col min="16159" max="16162" width="15.42578125" customWidth="1"/>
    <col min="16163" max="16163" width="11.7109375" customWidth="1"/>
    <col min="16164" max="16164" width="66.28515625" customWidth="1"/>
    <col min="16165" max="16165" width="9.5703125" customWidth="1"/>
    <col min="16166" max="16166" width="60.42578125" customWidth="1"/>
    <col min="16167" max="16167" width="13.42578125" customWidth="1"/>
    <col min="16168" max="16168" width="56.140625" customWidth="1"/>
    <col min="16169" max="16169" width="9.5703125" customWidth="1"/>
    <col min="16170" max="16170" width="58.7109375" customWidth="1"/>
    <col min="16171" max="16171" width="9.5703125" customWidth="1"/>
  </cols>
  <sheetData>
    <row r="1" spans="1:44" ht="35.25" customHeight="1" thickBot="1" x14ac:dyDescent="0.3">
      <c r="A1" s="384" t="s">
        <v>41</v>
      </c>
      <c r="B1" s="385"/>
      <c r="C1" s="385"/>
      <c r="D1" s="385"/>
      <c r="E1" s="385"/>
      <c r="F1" s="386"/>
      <c r="G1" s="23"/>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5"/>
      <c r="AP1" s="374" t="s">
        <v>35</v>
      </c>
      <c r="AQ1" s="375"/>
    </row>
    <row r="2" spans="1:44" ht="52.5" customHeight="1" thickBot="1" x14ac:dyDescent="0.3">
      <c r="A2" s="387"/>
      <c r="B2" s="388"/>
      <c r="C2" s="388"/>
      <c r="D2" s="388"/>
      <c r="E2" s="388"/>
      <c r="F2" s="389"/>
      <c r="G2" s="26"/>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8"/>
      <c r="AP2" s="376" t="s">
        <v>36</v>
      </c>
      <c r="AQ2" s="377"/>
    </row>
    <row r="3" spans="1:44" ht="30" customHeight="1" x14ac:dyDescent="0.25">
      <c r="A3" s="387"/>
      <c r="B3" s="388"/>
      <c r="C3" s="388"/>
      <c r="D3" s="388"/>
      <c r="E3" s="388"/>
      <c r="F3" s="389"/>
      <c r="G3" s="26"/>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8"/>
      <c r="AP3" s="378">
        <v>43739</v>
      </c>
      <c r="AQ3" s="379"/>
    </row>
    <row r="4" spans="1:44" ht="3" customHeight="1" x14ac:dyDescent="0.25">
      <c r="A4" s="387"/>
      <c r="B4" s="388"/>
      <c r="C4" s="388"/>
      <c r="D4" s="388"/>
      <c r="E4" s="388"/>
      <c r="F4" s="389"/>
      <c r="G4" s="26"/>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8"/>
      <c r="AP4" s="19"/>
      <c r="AQ4" s="20"/>
    </row>
    <row r="5" spans="1:44" ht="9" customHeight="1" thickBot="1" x14ac:dyDescent="0.3">
      <c r="A5" s="390"/>
      <c r="B5" s="391"/>
      <c r="C5" s="391"/>
      <c r="D5" s="391"/>
      <c r="E5" s="391"/>
      <c r="F5" s="392"/>
      <c r="G5" s="29"/>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1"/>
      <c r="AP5" s="21"/>
      <c r="AQ5" s="22"/>
    </row>
    <row r="6" spans="1:44" ht="30" customHeight="1" x14ac:dyDescent="0.25">
      <c r="A6" s="393" t="s">
        <v>0</v>
      </c>
      <c r="B6" s="394"/>
      <c r="C6" s="394"/>
      <c r="D6" s="394"/>
      <c r="E6" s="394"/>
      <c r="F6" s="395"/>
      <c r="G6" s="380" t="s">
        <v>735</v>
      </c>
      <c r="H6" s="381"/>
      <c r="I6" s="381"/>
      <c r="J6" s="381"/>
      <c r="K6" s="1"/>
      <c r="L6" s="1"/>
      <c r="M6" s="1"/>
      <c r="N6" s="1"/>
      <c r="O6" s="1"/>
      <c r="P6" s="1"/>
      <c r="Q6" s="1"/>
      <c r="R6" s="1"/>
      <c r="S6" s="2"/>
      <c r="T6" s="2"/>
      <c r="U6" s="2"/>
      <c r="V6" s="2"/>
      <c r="W6" s="2"/>
      <c r="X6" s="2"/>
      <c r="Y6" s="2"/>
      <c r="Z6" s="2"/>
      <c r="AA6" s="2"/>
      <c r="AB6" s="2"/>
      <c r="AC6" s="2"/>
      <c r="AD6" s="2"/>
      <c r="AE6" s="2"/>
      <c r="AF6" s="2"/>
      <c r="AG6" s="2"/>
      <c r="AH6" s="2"/>
      <c r="AI6" s="2"/>
      <c r="AJ6" s="2"/>
      <c r="AK6" s="13"/>
      <c r="AL6" s="13"/>
      <c r="AM6" s="13"/>
      <c r="AN6" s="13"/>
      <c r="AO6" s="13"/>
      <c r="AP6" s="13"/>
      <c r="AQ6" s="14"/>
    </row>
    <row r="7" spans="1:44" ht="15.75" customHeight="1" thickBot="1" x14ac:dyDescent="0.3">
      <c r="A7" s="396"/>
      <c r="B7" s="397"/>
      <c r="C7" s="397"/>
      <c r="D7" s="397"/>
      <c r="E7" s="397"/>
      <c r="F7" s="398"/>
      <c r="G7" s="382"/>
      <c r="H7" s="383"/>
      <c r="I7" s="383"/>
      <c r="J7" s="383"/>
      <c r="K7" s="3"/>
      <c r="L7" s="3"/>
      <c r="M7" s="3"/>
      <c r="N7" s="3"/>
      <c r="O7" s="3"/>
      <c r="P7" s="3"/>
      <c r="Q7" s="3"/>
      <c r="R7" s="3"/>
      <c r="S7" s="4"/>
      <c r="T7" s="4"/>
      <c r="U7" s="4"/>
      <c r="V7" s="4"/>
      <c r="W7" s="4"/>
      <c r="X7" s="4"/>
      <c r="Y7" s="4"/>
      <c r="Z7" s="4"/>
      <c r="AA7" s="4"/>
      <c r="AB7" s="4"/>
      <c r="AC7" s="4"/>
      <c r="AD7" s="4"/>
      <c r="AE7" s="4"/>
      <c r="AF7" s="4"/>
      <c r="AG7" s="4"/>
      <c r="AH7" s="4"/>
      <c r="AI7" s="4"/>
      <c r="AJ7" s="4"/>
      <c r="AK7" s="15"/>
      <c r="AL7" s="15"/>
      <c r="AM7" s="15"/>
      <c r="AN7" s="15"/>
      <c r="AO7" s="15"/>
      <c r="AP7" s="15"/>
      <c r="AQ7" s="16"/>
    </row>
    <row r="8" spans="1:44" ht="15.75" thickBot="1" x14ac:dyDescent="0.3">
      <c r="E8" s="371"/>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3"/>
      <c r="AK8" s="17"/>
      <c r="AL8" s="17"/>
      <c r="AM8" s="17"/>
      <c r="AN8" s="17"/>
      <c r="AO8" s="17"/>
      <c r="AP8" s="17"/>
      <c r="AQ8" s="17"/>
    </row>
    <row r="9" spans="1:44" ht="27" customHeight="1" thickBot="1" x14ac:dyDescent="0.3">
      <c r="A9" s="403" t="s">
        <v>42</v>
      </c>
      <c r="B9" s="404"/>
      <c r="C9" s="404"/>
      <c r="D9" s="405"/>
      <c r="E9" s="399" t="s">
        <v>43</v>
      </c>
      <c r="F9" s="399"/>
      <c r="G9" s="399"/>
      <c r="H9" s="399"/>
      <c r="I9" s="399"/>
      <c r="J9" s="399"/>
      <c r="K9" s="399"/>
      <c r="L9" s="399"/>
      <c r="M9" s="399"/>
      <c r="N9" s="399"/>
      <c r="O9" s="399"/>
      <c r="P9" s="399"/>
      <c r="Q9" s="399"/>
      <c r="R9" s="399"/>
      <c r="S9" s="400" t="s">
        <v>2</v>
      </c>
      <c r="T9" s="401"/>
      <c r="U9" s="401"/>
      <c r="V9" s="401"/>
      <c r="W9" s="401"/>
      <c r="X9" s="401"/>
      <c r="Y9" s="401"/>
      <c r="Z9" s="401"/>
      <c r="AA9" s="401"/>
      <c r="AB9" s="401"/>
      <c r="AC9" s="401"/>
      <c r="AD9" s="402"/>
      <c r="AE9" s="18"/>
      <c r="AF9" s="18"/>
      <c r="AG9" s="18"/>
      <c r="AH9" s="18"/>
      <c r="AI9" s="399" t="s">
        <v>3</v>
      </c>
      <c r="AJ9" s="399"/>
      <c r="AK9" s="399"/>
      <c r="AL9" s="399"/>
      <c r="AM9" s="399"/>
      <c r="AN9" s="399"/>
      <c r="AO9" s="399"/>
      <c r="AP9" s="399"/>
      <c r="AQ9" s="399"/>
    </row>
    <row r="10" spans="1:44" ht="69.75" customHeight="1" x14ac:dyDescent="0.25">
      <c r="A10" s="406" t="s">
        <v>1</v>
      </c>
      <c r="B10" s="406" t="s">
        <v>38</v>
      </c>
      <c r="C10" s="406" t="s">
        <v>39</v>
      </c>
      <c r="D10" s="406" t="s">
        <v>40</v>
      </c>
      <c r="E10" s="5" t="s">
        <v>4</v>
      </c>
      <c r="F10" s="362" t="s">
        <v>5</v>
      </c>
      <c r="G10" s="362" t="s">
        <v>6</v>
      </c>
      <c r="H10" s="365" t="s">
        <v>7</v>
      </c>
      <c r="I10" s="366" t="s">
        <v>8</v>
      </c>
      <c r="J10" s="362" t="s">
        <v>9</v>
      </c>
      <c r="K10" s="362" t="s">
        <v>10</v>
      </c>
      <c r="L10" s="367" t="s">
        <v>11</v>
      </c>
      <c r="M10" s="362" t="s">
        <v>12</v>
      </c>
      <c r="N10" s="362" t="s">
        <v>13</v>
      </c>
      <c r="O10" s="362" t="s">
        <v>14</v>
      </c>
      <c r="P10" s="362" t="s">
        <v>15</v>
      </c>
      <c r="Q10" s="363" t="s">
        <v>16</v>
      </c>
      <c r="R10" s="364"/>
      <c r="S10" s="357" t="s">
        <v>17</v>
      </c>
      <c r="T10" s="357"/>
      <c r="U10" s="357"/>
      <c r="V10" s="357"/>
      <c r="W10" s="357"/>
      <c r="X10" s="357"/>
      <c r="Y10" s="357"/>
      <c r="Z10" s="357"/>
      <c r="AA10" s="357"/>
      <c r="AB10" s="357"/>
      <c r="AC10" s="357"/>
      <c r="AD10" s="357"/>
      <c r="AE10" s="359" t="s">
        <v>27</v>
      </c>
      <c r="AF10" s="359" t="s">
        <v>28</v>
      </c>
      <c r="AG10" s="359" t="s">
        <v>29</v>
      </c>
      <c r="AH10" s="359" t="s">
        <v>30</v>
      </c>
      <c r="AI10" s="357" t="s">
        <v>18</v>
      </c>
      <c r="AJ10" s="357" t="s">
        <v>19</v>
      </c>
      <c r="AK10" s="357" t="s">
        <v>18</v>
      </c>
      <c r="AL10" s="357" t="s">
        <v>20</v>
      </c>
      <c r="AM10" s="357" t="s">
        <v>18</v>
      </c>
      <c r="AN10" s="357" t="s">
        <v>21</v>
      </c>
      <c r="AO10" s="357" t="s">
        <v>18</v>
      </c>
      <c r="AP10" s="357" t="s">
        <v>22</v>
      </c>
      <c r="AQ10" s="357" t="s">
        <v>23</v>
      </c>
    </row>
    <row r="11" spans="1:44" ht="27.75" customHeight="1" x14ac:dyDescent="0.25">
      <c r="A11" s="407"/>
      <c r="B11" s="407"/>
      <c r="C11" s="407"/>
      <c r="D11" s="407"/>
      <c r="E11" s="6" t="s">
        <v>24</v>
      </c>
      <c r="F11" s="362"/>
      <c r="G11" s="362"/>
      <c r="H11" s="365"/>
      <c r="I11" s="366"/>
      <c r="J11" s="362"/>
      <c r="K11" s="362"/>
      <c r="L11" s="368"/>
      <c r="M11" s="362"/>
      <c r="N11" s="362"/>
      <c r="O11" s="362"/>
      <c r="P11" s="362"/>
      <c r="Q11" s="6" t="s">
        <v>25</v>
      </c>
      <c r="R11" s="6" t="s">
        <v>26</v>
      </c>
      <c r="S11" s="7">
        <v>42400</v>
      </c>
      <c r="T11" s="7">
        <v>42429</v>
      </c>
      <c r="U11" s="7">
        <v>42460</v>
      </c>
      <c r="V11" s="7">
        <v>42490</v>
      </c>
      <c r="W11" s="7">
        <v>42521</v>
      </c>
      <c r="X11" s="7">
        <v>42551</v>
      </c>
      <c r="Y11" s="7">
        <v>42582</v>
      </c>
      <c r="Z11" s="7">
        <v>42613</v>
      </c>
      <c r="AA11" s="7">
        <v>42643</v>
      </c>
      <c r="AB11" s="7">
        <v>42674</v>
      </c>
      <c r="AC11" s="7">
        <v>42704</v>
      </c>
      <c r="AD11" s="7">
        <v>42735</v>
      </c>
      <c r="AE11" s="360"/>
      <c r="AF11" s="360"/>
      <c r="AG11" s="360"/>
      <c r="AH11" s="360"/>
      <c r="AI11" s="358"/>
      <c r="AJ11" s="358"/>
      <c r="AK11" s="358"/>
      <c r="AL11" s="358"/>
      <c r="AM11" s="358"/>
      <c r="AN11" s="358"/>
      <c r="AO11" s="358"/>
      <c r="AP11" s="358"/>
      <c r="AQ11" s="358"/>
    </row>
    <row r="12" spans="1:44" ht="27.75" customHeight="1" thickBot="1" x14ac:dyDescent="0.3">
      <c r="A12" s="408"/>
      <c r="B12" s="408"/>
      <c r="C12" s="408"/>
      <c r="D12" s="408"/>
      <c r="E12" s="501" t="s">
        <v>1</v>
      </c>
      <c r="F12" s="502"/>
      <c r="G12" s="362"/>
      <c r="H12" s="362"/>
      <c r="I12" s="362"/>
      <c r="J12" s="362"/>
      <c r="K12" s="362"/>
      <c r="L12" s="362"/>
      <c r="M12" s="362"/>
      <c r="N12" s="362"/>
      <c r="O12" s="362"/>
      <c r="P12" s="362"/>
      <c r="Q12" s="362"/>
      <c r="R12" s="362"/>
      <c r="S12" s="7"/>
      <c r="T12" s="7"/>
      <c r="U12" s="7"/>
      <c r="V12" s="7"/>
      <c r="W12" s="7"/>
      <c r="X12" s="7"/>
      <c r="Y12" s="7"/>
      <c r="Z12" s="7"/>
      <c r="AA12" s="7"/>
      <c r="AB12" s="7"/>
      <c r="AC12" s="7"/>
      <c r="AD12" s="7"/>
      <c r="AE12" s="361"/>
      <c r="AF12" s="361"/>
      <c r="AG12" s="361"/>
      <c r="AH12" s="361"/>
      <c r="AI12" s="8"/>
      <c r="AJ12" s="8"/>
      <c r="AK12" s="8"/>
      <c r="AL12" s="8"/>
      <c r="AM12" s="8"/>
      <c r="AN12" s="8"/>
      <c r="AO12" s="8"/>
      <c r="AP12" s="8"/>
      <c r="AQ12" s="8"/>
    </row>
    <row r="13" spans="1:44" ht="27" customHeight="1" x14ac:dyDescent="0.25">
      <c r="A13" s="409"/>
      <c r="B13" s="409"/>
      <c r="C13" s="409"/>
      <c r="D13" s="410"/>
      <c r="E13" s="354"/>
      <c r="F13" s="355"/>
      <c r="G13" s="355"/>
      <c r="H13" s="355"/>
      <c r="I13" s="355"/>
      <c r="J13" s="355"/>
      <c r="K13" s="355"/>
      <c r="L13" s="355"/>
      <c r="M13" s="355"/>
      <c r="N13" s="355"/>
      <c r="O13" s="355"/>
      <c r="P13" s="355"/>
      <c r="Q13" s="355"/>
      <c r="R13" s="356"/>
      <c r="S13" s="8"/>
      <c r="T13" s="8"/>
      <c r="U13" s="8"/>
      <c r="V13" s="8"/>
      <c r="W13" s="8"/>
      <c r="X13" s="8"/>
      <c r="Y13" s="8"/>
      <c r="Z13" s="8"/>
      <c r="AA13" s="8"/>
      <c r="AB13" s="8"/>
      <c r="AC13" s="8"/>
      <c r="AD13" s="9"/>
      <c r="AE13" s="9"/>
      <c r="AF13" s="9"/>
      <c r="AG13" s="9"/>
      <c r="AH13" s="9"/>
      <c r="AI13" s="10" t="e">
        <f>AVERAGE(AI14:AI25)</f>
        <v>#VALUE!</v>
      </c>
      <c r="AJ13" s="11"/>
      <c r="AK13" s="10" t="e">
        <f>AVERAGE(AK14:AK25)</f>
        <v>#DIV/0!</v>
      </c>
      <c r="AL13" s="11"/>
      <c r="AM13" s="10" t="e">
        <f>AVERAGE(AM14:AM25)</f>
        <v>#DIV/0!</v>
      </c>
      <c r="AN13" s="11"/>
      <c r="AO13" s="10" t="e">
        <f>AVERAGE(AO14:AO25)</f>
        <v>#VALUE!</v>
      </c>
      <c r="AP13" s="11"/>
      <c r="AQ13" s="10" t="e">
        <f>AVERAGE(AQ14:AQ25)</f>
        <v>#VALUE!</v>
      </c>
      <c r="AR13" s="12"/>
    </row>
    <row r="14" spans="1:44" ht="42.75" customHeight="1" x14ac:dyDescent="0.25">
      <c r="A14" s="415" t="s">
        <v>110</v>
      </c>
      <c r="B14" s="415" t="s">
        <v>111</v>
      </c>
      <c r="C14" s="503" t="s">
        <v>112</v>
      </c>
      <c r="D14" s="415" t="s">
        <v>113</v>
      </c>
      <c r="E14" s="504">
        <v>0.05</v>
      </c>
      <c r="F14" s="496" t="s">
        <v>91</v>
      </c>
      <c r="G14" s="462"/>
      <c r="H14" s="139" t="s">
        <v>44</v>
      </c>
      <c r="I14" s="145">
        <v>0.2</v>
      </c>
      <c r="J14" s="462" t="s">
        <v>209</v>
      </c>
      <c r="K14" s="498" t="s">
        <v>208</v>
      </c>
      <c r="L14" s="462" t="s">
        <v>47</v>
      </c>
      <c r="M14" s="462"/>
      <c r="N14" s="462" t="s">
        <v>104</v>
      </c>
      <c r="O14" s="493">
        <v>0</v>
      </c>
      <c r="P14" s="478">
        <v>0</v>
      </c>
      <c r="Q14" s="453" t="s">
        <v>48</v>
      </c>
      <c r="R14" s="453" t="s">
        <v>49</v>
      </c>
      <c r="S14" s="490"/>
      <c r="T14" s="490"/>
      <c r="U14" s="490"/>
      <c r="V14" s="490"/>
      <c r="W14" s="490"/>
      <c r="X14" s="490"/>
      <c r="Y14" s="490"/>
      <c r="Z14" s="490"/>
      <c r="AA14" s="490"/>
      <c r="AB14" s="490"/>
      <c r="AC14" s="490"/>
      <c r="AD14" s="490"/>
      <c r="AE14" s="487"/>
      <c r="AF14" s="487"/>
      <c r="AG14" s="487"/>
      <c r="AH14" s="487"/>
      <c r="AI14" s="423" t="e">
        <f>1/K14</f>
        <v>#VALUE!</v>
      </c>
      <c r="AJ14" s="438"/>
      <c r="AK14" s="423" t="e">
        <f>1/M14</f>
        <v>#DIV/0!</v>
      </c>
      <c r="AL14" s="438"/>
      <c r="AM14" s="423" t="e">
        <f>1/O14</f>
        <v>#DIV/0!</v>
      </c>
      <c r="AN14" s="438"/>
      <c r="AO14" s="423" t="e">
        <f>1/Q14</f>
        <v>#VALUE!</v>
      </c>
      <c r="AP14" s="438"/>
      <c r="AQ14" s="423" t="e">
        <f>SUM(AI14+AK14+AM14+AO14)</f>
        <v>#VALUE!</v>
      </c>
      <c r="AR14" s="12"/>
    </row>
    <row r="15" spans="1:44" ht="33" customHeight="1" x14ac:dyDescent="0.25">
      <c r="A15" s="415"/>
      <c r="B15" s="415"/>
      <c r="C15" s="412"/>
      <c r="D15" s="415"/>
      <c r="E15" s="505"/>
      <c r="F15" s="497"/>
      <c r="G15" s="463"/>
      <c r="H15" s="139" t="s">
        <v>92</v>
      </c>
      <c r="I15" s="145">
        <v>0.2</v>
      </c>
      <c r="J15" s="463"/>
      <c r="K15" s="499"/>
      <c r="L15" s="463"/>
      <c r="M15" s="463"/>
      <c r="N15" s="463"/>
      <c r="O15" s="494"/>
      <c r="P15" s="479"/>
      <c r="Q15" s="454"/>
      <c r="R15" s="454"/>
      <c r="S15" s="491"/>
      <c r="T15" s="491"/>
      <c r="U15" s="491"/>
      <c r="V15" s="491"/>
      <c r="W15" s="491"/>
      <c r="X15" s="491"/>
      <c r="Y15" s="491"/>
      <c r="Z15" s="491"/>
      <c r="AA15" s="491"/>
      <c r="AB15" s="491"/>
      <c r="AC15" s="491"/>
      <c r="AD15" s="491"/>
      <c r="AE15" s="488"/>
      <c r="AF15" s="488"/>
      <c r="AG15" s="488"/>
      <c r="AH15" s="488"/>
      <c r="AI15" s="424"/>
      <c r="AJ15" s="439"/>
      <c r="AK15" s="424"/>
      <c r="AL15" s="439"/>
      <c r="AM15" s="424"/>
      <c r="AN15" s="439"/>
      <c r="AO15" s="424"/>
      <c r="AP15" s="439"/>
      <c r="AQ15" s="424"/>
      <c r="AR15" s="12"/>
    </row>
    <row r="16" spans="1:44" ht="46.5" customHeight="1" x14ac:dyDescent="0.25">
      <c r="A16" s="415"/>
      <c r="B16" s="415"/>
      <c r="C16" s="412"/>
      <c r="D16" s="415"/>
      <c r="E16" s="505"/>
      <c r="F16" s="497"/>
      <c r="G16" s="463"/>
      <c r="H16" s="139" t="s">
        <v>93</v>
      </c>
      <c r="I16" s="145">
        <v>0.2</v>
      </c>
      <c r="J16" s="463"/>
      <c r="K16" s="499"/>
      <c r="L16" s="463"/>
      <c r="M16" s="463"/>
      <c r="N16" s="463"/>
      <c r="O16" s="494"/>
      <c r="P16" s="479"/>
      <c r="Q16" s="454"/>
      <c r="R16" s="454"/>
      <c r="S16" s="491"/>
      <c r="T16" s="491"/>
      <c r="U16" s="491"/>
      <c r="V16" s="491"/>
      <c r="W16" s="491"/>
      <c r="X16" s="491"/>
      <c r="Y16" s="491"/>
      <c r="Z16" s="491"/>
      <c r="AA16" s="491"/>
      <c r="AB16" s="491"/>
      <c r="AC16" s="491"/>
      <c r="AD16" s="491"/>
      <c r="AE16" s="488"/>
      <c r="AF16" s="488"/>
      <c r="AG16" s="488"/>
      <c r="AH16" s="488"/>
      <c r="AI16" s="424"/>
      <c r="AJ16" s="439"/>
      <c r="AK16" s="424"/>
      <c r="AL16" s="439"/>
      <c r="AM16" s="424"/>
      <c r="AN16" s="439"/>
      <c r="AO16" s="424"/>
      <c r="AP16" s="439"/>
      <c r="AQ16" s="424"/>
      <c r="AR16" s="12"/>
    </row>
    <row r="17" spans="1:44" ht="45" customHeight="1" x14ac:dyDescent="0.25">
      <c r="A17" s="415"/>
      <c r="B17" s="415"/>
      <c r="C17" s="412"/>
      <c r="D17" s="415"/>
      <c r="E17" s="505"/>
      <c r="F17" s="497"/>
      <c r="G17" s="463"/>
      <c r="H17" s="139" t="s">
        <v>206</v>
      </c>
      <c r="I17" s="145">
        <v>0.2</v>
      </c>
      <c r="J17" s="463"/>
      <c r="K17" s="499"/>
      <c r="L17" s="463"/>
      <c r="M17" s="463"/>
      <c r="N17" s="463"/>
      <c r="O17" s="494"/>
      <c r="P17" s="479"/>
      <c r="Q17" s="454"/>
      <c r="R17" s="454"/>
      <c r="S17" s="491"/>
      <c r="T17" s="491"/>
      <c r="U17" s="491"/>
      <c r="V17" s="491"/>
      <c r="W17" s="491"/>
      <c r="X17" s="491"/>
      <c r="Y17" s="491"/>
      <c r="Z17" s="491"/>
      <c r="AA17" s="491"/>
      <c r="AB17" s="491"/>
      <c r="AC17" s="491"/>
      <c r="AD17" s="491"/>
      <c r="AE17" s="488"/>
      <c r="AF17" s="488"/>
      <c r="AG17" s="488"/>
      <c r="AH17" s="488"/>
      <c r="AI17" s="424"/>
      <c r="AJ17" s="439"/>
      <c r="AK17" s="424"/>
      <c r="AL17" s="439"/>
      <c r="AM17" s="424"/>
      <c r="AN17" s="439"/>
      <c r="AO17" s="424"/>
      <c r="AP17" s="439"/>
      <c r="AQ17" s="424"/>
      <c r="AR17" s="12"/>
    </row>
    <row r="18" spans="1:44" ht="45.75" customHeight="1" thickBot="1" x14ac:dyDescent="0.3">
      <c r="A18" s="415"/>
      <c r="B18" s="415"/>
      <c r="C18" s="412"/>
      <c r="D18" s="415"/>
      <c r="E18" s="505"/>
      <c r="F18" s="497"/>
      <c r="G18" s="463"/>
      <c r="H18" s="146" t="s">
        <v>207</v>
      </c>
      <c r="I18" s="147">
        <v>0.2</v>
      </c>
      <c r="J18" s="463"/>
      <c r="K18" s="499"/>
      <c r="L18" s="463"/>
      <c r="M18" s="463"/>
      <c r="N18" s="463"/>
      <c r="O18" s="494"/>
      <c r="P18" s="479"/>
      <c r="Q18" s="454"/>
      <c r="R18" s="454"/>
      <c r="S18" s="491"/>
      <c r="T18" s="491"/>
      <c r="U18" s="491"/>
      <c r="V18" s="491"/>
      <c r="W18" s="491"/>
      <c r="X18" s="491"/>
      <c r="Y18" s="491"/>
      <c r="Z18" s="491"/>
      <c r="AA18" s="491"/>
      <c r="AB18" s="491"/>
      <c r="AC18" s="491"/>
      <c r="AD18" s="491"/>
      <c r="AE18" s="488"/>
      <c r="AF18" s="488"/>
      <c r="AG18" s="488"/>
      <c r="AH18" s="488"/>
      <c r="AI18" s="424"/>
      <c r="AJ18" s="439"/>
      <c r="AK18" s="424"/>
      <c r="AL18" s="439"/>
      <c r="AM18" s="424"/>
      <c r="AN18" s="439"/>
      <c r="AO18" s="424"/>
      <c r="AP18" s="439"/>
      <c r="AQ18" s="424"/>
      <c r="AR18" s="12"/>
    </row>
    <row r="19" spans="1:44" ht="22.5" customHeight="1" thickBot="1" x14ac:dyDescent="0.3">
      <c r="A19" s="415"/>
      <c r="B19" s="415"/>
      <c r="C19" s="413"/>
      <c r="D19" s="416"/>
      <c r="E19" s="506"/>
      <c r="F19" s="497"/>
      <c r="G19" s="464"/>
      <c r="H19" s="148"/>
      <c r="I19" s="149">
        <f>SUM(I14:I18)</f>
        <v>1</v>
      </c>
      <c r="J19" s="464"/>
      <c r="K19" s="500"/>
      <c r="L19" s="464"/>
      <c r="M19" s="464"/>
      <c r="N19" s="464"/>
      <c r="O19" s="495"/>
      <c r="P19" s="480"/>
      <c r="Q19" s="455"/>
      <c r="R19" s="455"/>
      <c r="S19" s="492"/>
      <c r="T19" s="492"/>
      <c r="U19" s="492"/>
      <c r="V19" s="492"/>
      <c r="W19" s="492"/>
      <c r="X19" s="492"/>
      <c r="Y19" s="492"/>
      <c r="Z19" s="492"/>
      <c r="AA19" s="492"/>
      <c r="AB19" s="492"/>
      <c r="AC19" s="492"/>
      <c r="AD19" s="492"/>
      <c r="AE19" s="489"/>
      <c r="AF19" s="489"/>
      <c r="AG19" s="489"/>
      <c r="AH19" s="489"/>
      <c r="AI19" s="425"/>
      <c r="AJ19" s="440"/>
      <c r="AK19" s="425"/>
      <c r="AL19" s="440"/>
      <c r="AM19" s="425"/>
      <c r="AN19" s="440"/>
      <c r="AO19" s="425"/>
      <c r="AP19" s="440"/>
      <c r="AQ19" s="425"/>
      <c r="AR19" s="12"/>
    </row>
    <row r="20" spans="1:44" ht="27.75" customHeight="1" x14ac:dyDescent="0.25">
      <c r="A20" s="415"/>
      <c r="B20" s="415"/>
      <c r="C20" s="414" t="s">
        <v>108</v>
      </c>
      <c r="D20" s="456"/>
      <c r="E20" s="459">
        <v>0.05</v>
      </c>
      <c r="F20" s="462" t="s">
        <v>116</v>
      </c>
      <c r="G20" s="444"/>
      <c r="H20" s="150" t="s">
        <v>106</v>
      </c>
      <c r="I20" s="145">
        <v>0.2</v>
      </c>
      <c r="J20" s="447" t="s">
        <v>101</v>
      </c>
      <c r="K20" s="481" t="s">
        <v>210</v>
      </c>
      <c r="L20" s="484" t="s">
        <v>117</v>
      </c>
      <c r="M20" s="447"/>
      <c r="N20" s="462" t="s">
        <v>115</v>
      </c>
      <c r="O20" s="478">
        <v>0</v>
      </c>
      <c r="P20" s="478">
        <v>0</v>
      </c>
      <c r="Q20" s="453" t="s">
        <v>50</v>
      </c>
      <c r="R20" s="453" t="s">
        <v>49</v>
      </c>
      <c r="S20" s="441"/>
      <c r="T20" s="441"/>
      <c r="U20" s="441"/>
      <c r="V20" s="441"/>
      <c r="W20" s="441"/>
      <c r="X20" s="441"/>
      <c r="Y20" s="441"/>
      <c r="Z20" s="441"/>
      <c r="AA20" s="441"/>
      <c r="AB20" s="441"/>
      <c r="AC20" s="441"/>
      <c r="AD20" s="441"/>
      <c r="AE20" s="435"/>
      <c r="AF20" s="435"/>
      <c r="AG20" s="435"/>
      <c r="AH20" s="435"/>
      <c r="AI20" s="423" t="e">
        <f>1/K20</f>
        <v>#VALUE!</v>
      </c>
      <c r="AJ20" s="438"/>
      <c r="AK20" s="423" t="e">
        <f>1/M20</f>
        <v>#DIV/0!</v>
      </c>
      <c r="AL20" s="426"/>
      <c r="AM20" s="423" t="e">
        <f>1/O20</f>
        <v>#DIV/0!</v>
      </c>
      <c r="AN20" s="151"/>
      <c r="AO20" s="423" t="e">
        <f>1/Q20</f>
        <v>#VALUE!</v>
      </c>
      <c r="AP20" s="475"/>
      <c r="AQ20" s="423" t="e">
        <f>SUM(AI20+AK20+AM20+AO20)</f>
        <v>#VALUE!</v>
      </c>
      <c r="AR20" s="12"/>
    </row>
    <row r="21" spans="1:44" ht="27.75" customHeight="1" x14ac:dyDescent="0.25">
      <c r="A21" s="415"/>
      <c r="B21" s="415"/>
      <c r="C21" s="415"/>
      <c r="D21" s="457"/>
      <c r="E21" s="460"/>
      <c r="F21" s="463"/>
      <c r="G21" s="445"/>
      <c r="H21" s="150" t="s">
        <v>100</v>
      </c>
      <c r="I21" s="145">
        <v>0.2</v>
      </c>
      <c r="J21" s="448"/>
      <c r="K21" s="482"/>
      <c r="L21" s="485"/>
      <c r="M21" s="448"/>
      <c r="N21" s="463"/>
      <c r="O21" s="479"/>
      <c r="P21" s="479"/>
      <c r="Q21" s="454"/>
      <c r="R21" s="454"/>
      <c r="S21" s="442"/>
      <c r="T21" s="442"/>
      <c r="U21" s="442"/>
      <c r="V21" s="442"/>
      <c r="W21" s="442"/>
      <c r="X21" s="442"/>
      <c r="Y21" s="442"/>
      <c r="Z21" s="442"/>
      <c r="AA21" s="442"/>
      <c r="AB21" s="442"/>
      <c r="AC21" s="442"/>
      <c r="AD21" s="442"/>
      <c r="AE21" s="436"/>
      <c r="AF21" s="436"/>
      <c r="AG21" s="436"/>
      <c r="AH21" s="436"/>
      <c r="AI21" s="424"/>
      <c r="AJ21" s="439"/>
      <c r="AK21" s="424"/>
      <c r="AL21" s="427"/>
      <c r="AM21" s="424"/>
      <c r="AN21" s="476"/>
      <c r="AO21" s="424"/>
      <c r="AP21" s="476"/>
      <c r="AQ21" s="424"/>
      <c r="AR21" s="12"/>
    </row>
    <row r="22" spans="1:44" ht="27.75" customHeight="1" x14ac:dyDescent="0.25">
      <c r="A22" s="415"/>
      <c r="B22" s="415"/>
      <c r="C22" s="415"/>
      <c r="D22" s="457"/>
      <c r="E22" s="460"/>
      <c r="F22" s="463"/>
      <c r="G22" s="445"/>
      <c r="H22" s="150" t="s">
        <v>45</v>
      </c>
      <c r="I22" s="145">
        <v>0.2</v>
      </c>
      <c r="J22" s="448"/>
      <c r="K22" s="482"/>
      <c r="L22" s="485"/>
      <c r="M22" s="448"/>
      <c r="N22" s="463"/>
      <c r="O22" s="479"/>
      <c r="P22" s="479"/>
      <c r="Q22" s="454"/>
      <c r="R22" s="454"/>
      <c r="S22" s="442"/>
      <c r="T22" s="442"/>
      <c r="U22" s="442"/>
      <c r="V22" s="442"/>
      <c r="W22" s="442"/>
      <c r="X22" s="442"/>
      <c r="Y22" s="442"/>
      <c r="Z22" s="442"/>
      <c r="AA22" s="442"/>
      <c r="AB22" s="442"/>
      <c r="AC22" s="442"/>
      <c r="AD22" s="442"/>
      <c r="AE22" s="436"/>
      <c r="AF22" s="436"/>
      <c r="AG22" s="436"/>
      <c r="AH22" s="436"/>
      <c r="AI22" s="424"/>
      <c r="AJ22" s="439"/>
      <c r="AK22" s="424"/>
      <c r="AL22" s="427"/>
      <c r="AM22" s="424"/>
      <c r="AN22" s="476"/>
      <c r="AO22" s="424"/>
      <c r="AP22" s="476"/>
      <c r="AQ22" s="424"/>
      <c r="AR22" s="12"/>
    </row>
    <row r="23" spans="1:44" ht="27.75" customHeight="1" x14ac:dyDescent="0.25">
      <c r="A23" s="415"/>
      <c r="B23" s="415"/>
      <c r="C23" s="415"/>
      <c r="D23" s="457"/>
      <c r="E23" s="460"/>
      <c r="F23" s="463"/>
      <c r="G23" s="445"/>
      <c r="H23" s="150" t="s">
        <v>105</v>
      </c>
      <c r="I23" s="145">
        <v>0.2</v>
      </c>
      <c r="J23" s="448"/>
      <c r="K23" s="482"/>
      <c r="L23" s="485"/>
      <c r="M23" s="448"/>
      <c r="N23" s="463"/>
      <c r="O23" s="479"/>
      <c r="P23" s="479"/>
      <c r="Q23" s="454"/>
      <c r="R23" s="454"/>
      <c r="S23" s="442"/>
      <c r="T23" s="442"/>
      <c r="U23" s="442"/>
      <c r="V23" s="442"/>
      <c r="W23" s="442"/>
      <c r="X23" s="442"/>
      <c r="Y23" s="442"/>
      <c r="Z23" s="442"/>
      <c r="AA23" s="442"/>
      <c r="AB23" s="442"/>
      <c r="AC23" s="442"/>
      <c r="AD23" s="442"/>
      <c r="AE23" s="436"/>
      <c r="AF23" s="436"/>
      <c r="AG23" s="436"/>
      <c r="AH23" s="436"/>
      <c r="AI23" s="424"/>
      <c r="AJ23" s="439"/>
      <c r="AK23" s="424"/>
      <c r="AL23" s="427"/>
      <c r="AM23" s="424"/>
      <c r="AN23" s="476"/>
      <c r="AO23" s="424"/>
      <c r="AP23" s="476"/>
      <c r="AQ23" s="424"/>
      <c r="AR23" s="12"/>
    </row>
    <row r="24" spans="1:44" ht="38.25" customHeight="1" thickBot="1" x14ac:dyDescent="0.3">
      <c r="A24" s="415"/>
      <c r="B24" s="415"/>
      <c r="C24" s="415"/>
      <c r="D24" s="457"/>
      <c r="E24" s="460"/>
      <c r="F24" s="463"/>
      <c r="G24" s="445"/>
      <c r="H24" s="152" t="s">
        <v>46</v>
      </c>
      <c r="I24" s="147">
        <v>0.2</v>
      </c>
      <c r="J24" s="448"/>
      <c r="K24" s="482"/>
      <c r="L24" s="485"/>
      <c r="M24" s="448"/>
      <c r="N24" s="463"/>
      <c r="O24" s="479"/>
      <c r="P24" s="479"/>
      <c r="Q24" s="454"/>
      <c r="R24" s="454"/>
      <c r="S24" s="442"/>
      <c r="T24" s="442"/>
      <c r="U24" s="442"/>
      <c r="V24" s="442"/>
      <c r="W24" s="442"/>
      <c r="X24" s="442"/>
      <c r="Y24" s="442"/>
      <c r="Z24" s="442"/>
      <c r="AA24" s="442"/>
      <c r="AB24" s="442"/>
      <c r="AC24" s="442"/>
      <c r="AD24" s="442"/>
      <c r="AE24" s="436"/>
      <c r="AF24" s="436"/>
      <c r="AG24" s="436"/>
      <c r="AH24" s="436"/>
      <c r="AI24" s="424"/>
      <c r="AJ24" s="439"/>
      <c r="AK24" s="424"/>
      <c r="AL24" s="427"/>
      <c r="AM24" s="424"/>
      <c r="AN24" s="476"/>
      <c r="AO24" s="424"/>
      <c r="AP24" s="476"/>
      <c r="AQ24" s="424"/>
      <c r="AR24" s="12"/>
    </row>
    <row r="25" spans="1:44" ht="21.75" customHeight="1" thickBot="1" x14ac:dyDescent="0.3">
      <c r="A25" s="415"/>
      <c r="B25" s="415"/>
      <c r="C25" s="415"/>
      <c r="D25" s="457"/>
      <c r="E25" s="461"/>
      <c r="F25" s="464"/>
      <c r="G25" s="446"/>
      <c r="H25" s="153"/>
      <c r="I25" s="149">
        <f>SUM(I20:I24)</f>
        <v>1</v>
      </c>
      <c r="J25" s="449"/>
      <c r="K25" s="483"/>
      <c r="L25" s="486"/>
      <c r="M25" s="449"/>
      <c r="N25" s="464"/>
      <c r="O25" s="480"/>
      <c r="P25" s="480"/>
      <c r="Q25" s="455"/>
      <c r="R25" s="455"/>
      <c r="S25" s="443"/>
      <c r="T25" s="443"/>
      <c r="U25" s="443"/>
      <c r="V25" s="443"/>
      <c r="W25" s="443"/>
      <c r="X25" s="443"/>
      <c r="Y25" s="443"/>
      <c r="Z25" s="443"/>
      <c r="AA25" s="443"/>
      <c r="AB25" s="443"/>
      <c r="AC25" s="443"/>
      <c r="AD25" s="443"/>
      <c r="AE25" s="437"/>
      <c r="AF25" s="437"/>
      <c r="AG25" s="437"/>
      <c r="AH25" s="437"/>
      <c r="AI25" s="425"/>
      <c r="AJ25" s="440"/>
      <c r="AK25" s="425"/>
      <c r="AL25" s="428"/>
      <c r="AM25" s="425"/>
      <c r="AN25" s="477"/>
      <c r="AO25" s="425"/>
      <c r="AP25" s="477"/>
      <c r="AQ25" s="425"/>
      <c r="AR25" s="12"/>
    </row>
    <row r="26" spans="1:44" ht="142.5" customHeight="1" x14ac:dyDescent="0.25">
      <c r="A26" s="415"/>
      <c r="B26" s="415"/>
      <c r="C26" s="415"/>
      <c r="D26" s="456"/>
      <c r="E26" s="459">
        <v>0.3</v>
      </c>
      <c r="F26" s="467" t="s">
        <v>636</v>
      </c>
      <c r="G26" s="468" t="s">
        <v>637</v>
      </c>
      <c r="H26" s="150" t="s">
        <v>638</v>
      </c>
      <c r="I26" s="145">
        <v>0.1</v>
      </c>
      <c r="J26" s="471" t="s">
        <v>639</v>
      </c>
      <c r="K26" s="473" t="s">
        <v>640</v>
      </c>
      <c r="L26" s="473" t="s">
        <v>641</v>
      </c>
      <c r="M26" s="473" t="s">
        <v>642</v>
      </c>
      <c r="N26" s="447" t="s">
        <v>643</v>
      </c>
      <c r="O26" s="450" t="s">
        <v>644</v>
      </c>
      <c r="P26" s="450" t="s">
        <v>644</v>
      </c>
      <c r="Q26" s="453" t="s">
        <v>645</v>
      </c>
      <c r="R26" s="453" t="s">
        <v>222</v>
      </c>
      <c r="S26" s="441"/>
      <c r="T26" s="441"/>
      <c r="U26" s="441"/>
      <c r="V26" s="441"/>
      <c r="W26" s="441"/>
      <c r="X26" s="441"/>
      <c r="Y26" s="441"/>
      <c r="Z26" s="441"/>
      <c r="AA26" s="441"/>
      <c r="AB26" s="441"/>
      <c r="AC26" s="441"/>
      <c r="AD26" s="441"/>
      <c r="AE26" s="435"/>
      <c r="AF26" s="435"/>
      <c r="AG26" s="435"/>
      <c r="AH26" s="435"/>
      <c r="AI26" s="423" t="e">
        <f>1/K26</f>
        <v>#VALUE!</v>
      </c>
      <c r="AJ26" s="438"/>
      <c r="AK26" s="423" t="e">
        <f>1/M26</f>
        <v>#VALUE!</v>
      </c>
      <c r="AL26" s="426"/>
      <c r="AM26" s="429" t="e">
        <f>1/O26</f>
        <v>#VALUE!</v>
      </c>
      <c r="AN26" s="181"/>
      <c r="AO26" s="429" t="e">
        <f>1/Q26</f>
        <v>#VALUE!</v>
      </c>
      <c r="AP26" s="432"/>
      <c r="AQ26" s="429" t="e">
        <f>SUM(AI26+AK26+AM26+AO26)</f>
        <v>#VALUE!</v>
      </c>
      <c r="AR26" s="12"/>
    </row>
    <row r="27" spans="1:44" ht="71.25" customHeight="1" x14ac:dyDescent="0.25">
      <c r="A27" s="415"/>
      <c r="B27" s="415"/>
      <c r="C27" s="415"/>
      <c r="D27" s="457"/>
      <c r="E27" s="460"/>
      <c r="F27" s="467"/>
      <c r="G27" s="469"/>
      <c r="H27" s="150" t="s">
        <v>646</v>
      </c>
      <c r="I27" s="145">
        <v>0.1</v>
      </c>
      <c r="J27" s="472"/>
      <c r="K27" s="474"/>
      <c r="L27" s="474"/>
      <c r="M27" s="474"/>
      <c r="N27" s="448"/>
      <c r="O27" s="451"/>
      <c r="P27" s="451"/>
      <c r="Q27" s="454"/>
      <c r="R27" s="454"/>
      <c r="S27" s="442"/>
      <c r="T27" s="442"/>
      <c r="U27" s="442"/>
      <c r="V27" s="442"/>
      <c r="W27" s="442"/>
      <c r="X27" s="442"/>
      <c r="Y27" s="442"/>
      <c r="Z27" s="442"/>
      <c r="AA27" s="442"/>
      <c r="AB27" s="442"/>
      <c r="AC27" s="442"/>
      <c r="AD27" s="442"/>
      <c r="AE27" s="436"/>
      <c r="AF27" s="436"/>
      <c r="AG27" s="436"/>
      <c r="AH27" s="436"/>
      <c r="AI27" s="424"/>
      <c r="AJ27" s="439"/>
      <c r="AK27" s="424"/>
      <c r="AL27" s="465"/>
      <c r="AM27" s="430"/>
      <c r="AN27" s="433"/>
      <c r="AO27" s="430"/>
      <c r="AP27" s="433"/>
      <c r="AQ27" s="430"/>
      <c r="AR27" s="12"/>
    </row>
    <row r="28" spans="1:44" ht="51" customHeight="1" x14ac:dyDescent="0.25">
      <c r="A28" s="415"/>
      <c r="B28" s="415"/>
      <c r="C28" s="415"/>
      <c r="D28" s="457"/>
      <c r="E28" s="460"/>
      <c r="F28" s="467"/>
      <c r="G28" s="469"/>
      <c r="H28" s="150" t="s">
        <v>647</v>
      </c>
      <c r="I28" s="145">
        <v>0.1</v>
      </c>
      <c r="J28" s="145" t="s">
        <v>648</v>
      </c>
      <c r="K28" s="320" t="s">
        <v>649</v>
      </c>
      <c r="L28" s="320" t="s">
        <v>650</v>
      </c>
      <c r="M28" s="320" t="s">
        <v>642</v>
      </c>
      <c r="N28" s="448"/>
      <c r="O28" s="451"/>
      <c r="P28" s="451"/>
      <c r="Q28" s="454"/>
      <c r="R28" s="454"/>
      <c r="S28" s="442"/>
      <c r="T28" s="442"/>
      <c r="U28" s="442"/>
      <c r="V28" s="442"/>
      <c r="W28" s="442"/>
      <c r="X28" s="442"/>
      <c r="Y28" s="442"/>
      <c r="Z28" s="442"/>
      <c r="AA28" s="442"/>
      <c r="AB28" s="442"/>
      <c r="AC28" s="442"/>
      <c r="AD28" s="442"/>
      <c r="AE28" s="436"/>
      <c r="AF28" s="436"/>
      <c r="AG28" s="436"/>
      <c r="AH28" s="436"/>
      <c r="AI28" s="424"/>
      <c r="AJ28" s="439"/>
      <c r="AK28" s="424"/>
      <c r="AL28" s="465"/>
      <c r="AM28" s="430"/>
      <c r="AN28" s="433"/>
      <c r="AO28" s="430"/>
      <c r="AP28" s="433"/>
      <c r="AQ28" s="430"/>
      <c r="AR28" s="12"/>
    </row>
    <row r="29" spans="1:44" ht="106.5" customHeight="1" x14ac:dyDescent="0.25">
      <c r="A29" s="415"/>
      <c r="B29" s="415"/>
      <c r="C29" s="415"/>
      <c r="D29" s="457"/>
      <c r="E29" s="460"/>
      <c r="F29" s="467"/>
      <c r="G29" s="469"/>
      <c r="H29" s="150" t="s">
        <v>651</v>
      </c>
      <c r="I29" s="145">
        <v>0.1</v>
      </c>
      <c r="J29" s="145" t="s">
        <v>652</v>
      </c>
      <c r="K29" s="321" t="s">
        <v>653</v>
      </c>
      <c r="L29" s="321" t="s">
        <v>654</v>
      </c>
      <c r="M29" s="321" t="s">
        <v>655</v>
      </c>
      <c r="N29" s="448"/>
      <c r="O29" s="451"/>
      <c r="P29" s="451"/>
      <c r="Q29" s="454"/>
      <c r="R29" s="454"/>
      <c r="S29" s="442"/>
      <c r="T29" s="442"/>
      <c r="U29" s="442"/>
      <c r="V29" s="442"/>
      <c r="W29" s="442"/>
      <c r="X29" s="442"/>
      <c r="Y29" s="442"/>
      <c r="Z29" s="442"/>
      <c r="AA29" s="442"/>
      <c r="AB29" s="442"/>
      <c r="AC29" s="442"/>
      <c r="AD29" s="442"/>
      <c r="AE29" s="436"/>
      <c r="AF29" s="436"/>
      <c r="AG29" s="436"/>
      <c r="AH29" s="436"/>
      <c r="AI29" s="424"/>
      <c r="AJ29" s="439"/>
      <c r="AK29" s="424"/>
      <c r="AL29" s="465"/>
      <c r="AM29" s="430"/>
      <c r="AN29" s="433"/>
      <c r="AO29" s="430"/>
      <c r="AP29" s="433"/>
      <c r="AQ29" s="430"/>
      <c r="AR29" s="12"/>
    </row>
    <row r="30" spans="1:44" ht="171" customHeight="1" x14ac:dyDescent="0.25">
      <c r="A30" s="415"/>
      <c r="B30" s="415"/>
      <c r="C30" s="415"/>
      <c r="D30" s="457"/>
      <c r="E30" s="460"/>
      <c r="F30" s="467"/>
      <c r="G30" s="469"/>
      <c r="H30" s="150" t="s">
        <v>656</v>
      </c>
      <c r="I30" s="145">
        <v>0.1</v>
      </c>
      <c r="J30" s="145" t="s">
        <v>657</v>
      </c>
      <c r="K30" s="322" t="s">
        <v>658</v>
      </c>
      <c r="L30" s="322" t="s">
        <v>659</v>
      </c>
      <c r="M30" s="322" t="s">
        <v>660</v>
      </c>
      <c r="N30" s="448"/>
      <c r="O30" s="451"/>
      <c r="P30" s="451"/>
      <c r="Q30" s="454"/>
      <c r="R30" s="454"/>
      <c r="S30" s="442"/>
      <c r="T30" s="442"/>
      <c r="U30" s="442"/>
      <c r="V30" s="442"/>
      <c r="W30" s="442"/>
      <c r="X30" s="442"/>
      <c r="Y30" s="442"/>
      <c r="Z30" s="442"/>
      <c r="AA30" s="442"/>
      <c r="AB30" s="442"/>
      <c r="AC30" s="442"/>
      <c r="AD30" s="442"/>
      <c r="AE30" s="436"/>
      <c r="AF30" s="436"/>
      <c r="AG30" s="436"/>
      <c r="AH30" s="436"/>
      <c r="AI30" s="424"/>
      <c r="AJ30" s="439"/>
      <c r="AK30" s="424"/>
      <c r="AL30" s="465"/>
      <c r="AM30" s="430"/>
      <c r="AN30" s="433"/>
      <c r="AO30" s="430"/>
      <c r="AP30" s="433"/>
      <c r="AQ30" s="430"/>
      <c r="AR30" s="12"/>
    </row>
    <row r="31" spans="1:44" ht="114" customHeight="1" x14ac:dyDescent="0.25">
      <c r="A31" s="415"/>
      <c r="B31" s="415"/>
      <c r="C31" s="415"/>
      <c r="D31" s="457"/>
      <c r="E31" s="460"/>
      <c r="F31" s="467"/>
      <c r="G31" s="469"/>
      <c r="H31" s="150" t="s">
        <v>661</v>
      </c>
      <c r="I31" s="145">
        <v>0.1</v>
      </c>
      <c r="J31" s="145" t="s">
        <v>662</v>
      </c>
      <c r="K31" s="321" t="s">
        <v>663</v>
      </c>
      <c r="L31" s="321" t="s">
        <v>664</v>
      </c>
      <c r="M31" s="321" t="s">
        <v>665</v>
      </c>
      <c r="N31" s="448"/>
      <c r="O31" s="451"/>
      <c r="P31" s="451"/>
      <c r="Q31" s="454"/>
      <c r="R31" s="454"/>
      <c r="S31" s="442"/>
      <c r="T31" s="442"/>
      <c r="U31" s="442"/>
      <c r="V31" s="442"/>
      <c r="W31" s="442"/>
      <c r="X31" s="442"/>
      <c r="Y31" s="442"/>
      <c r="Z31" s="442"/>
      <c r="AA31" s="442"/>
      <c r="AB31" s="442"/>
      <c r="AC31" s="442"/>
      <c r="AD31" s="442"/>
      <c r="AE31" s="436"/>
      <c r="AF31" s="436"/>
      <c r="AG31" s="436"/>
      <c r="AH31" s="436"/>
      <c r="AI31" s="424"/>
      <c r="AJ31" s="439"/>
      <c r="AK31" s="424"/>
      <c r="AL31" s="465"/>
      <c r="AM31" s="430"/>
      <c r="AN31" s="433"/>
      <c r="AO31" s="430"/>
      <c r="AP31" s="433"/>
      <c r="AQ31" s="430"/>
      <c r="AR31" s="12"/>
    </row>
    <row r="32" spans="1:44" ht="71.25" customHeight="1" x14ac:dyDescent="0.25">
      <c r="A32" s="415"/>
      <c r="B32" s="415"/>
      <c r="C32" s="415"/>
      <c r="D32" s="457"/>
      <c r="E32" s="460"/>
      <c r="F32" s="467"/>
      <c r="G32" s="469"/>
      <c r="H32" s="150" t="s">
        <v>666</v>
      </c>
      <c r="I32" s="145">
        <v>0.1</v>
      </c>
      <c r="J32" s="145" t="s">
        <v>667</v>
      </c>
      <c r="K32" s="321" t="s">
        <v>668</v>
      </c>
      <c r="L32" s="321" t="s">
        <v>669</v>
      </c>
      <c r="M32" s="321" t="s">
        <v>670</v>
      </c>
      <c r="N32" s="448"/>
      <c r="O32" s="451"/>
      <c r="P32" s="451"/>
      <c r="Q32" s="454"/>
      <c r="R32" s="454"/>
      <c r="S32" s="442"/>
      <c r="T32" s="442"/>
      <c r="U32" s="442"/>
      <c r="V32" s="442"/>
      <c r="W32" s="442"/>
      <c r="X32" s="442"/>
      <c r="Y32" s="442"/>
      <c r="Z32" s="442"/>
      <c r="AA32" s="442"/>
      <c r="AB32" s="442"/>
      <c r="AC32" s="442"/>
      <c r="AD32" s="442"/>
      <c r="AE32" s="436"/>
      <c r="AF32" s="436"/>
      <c r="AG32" s="436"/>
      <c r="AH32" s="436"/>
      <c r="AI32" s="424"/>
      <c r="AJ32" s="439"/>
      <c r="AK32" s="424"/>
      <c r="AL32" s="465"/>
      <c r="AM32" s="430"/>
      <c r="AN32" s="433"/>
      <c r="AO32" s="430"/>
      <c r="AP32" s="433"/>
      <c r="AQ32" s="430"/>
      <c r="AR32" s="12"/>
    </row>
    <row r="33" spans="1:44" ht="57" x14ac:dyDescent="0.25">
      <c r="A33" s="415"/>
      <c r="B33" s="415"/>
      <c r="C33" s="415"/>
      <c r="D33" s="457"/>
      <c r="E33" s="460"/>
      <c r="F33" s="467"/>
      <c r="G33" s="469"/>
      <c r="H33" s="150" t="s">
        <v>671</v>
      </c>
      <c r="I33" s="145">
        <v>0.1</v>
      </c>
      <c r="J33" s="145" t="s">
        <v>672</v>
      </c>
      <c r="K33" s="322" t="s">
        <v>673</v>
      </c>
      <c r="L33" s="322" t="s">
        <v>674</v>
      </c>
      <c r="M33" s="322" t="s">
        <v>675</v>
      </c>
      <c r="N33" s="448"/>
      <c r="O33" s="451"/>
      <c r="P33" s="451"/>
      <c r="Q33" s="454"/>
      <c r="R33" s="454"/>
      <c r="S33" s="442"/>
      <c r="T33" s="442"/>
      <c r="U33" s="442"/>
      <c r="V33" s="442"/>
      <c r="W33" s="442"/>
      <c r="X33" s="442"/>
      <c r="Y33" s="442"/>
      <c r="Z33" s="442"/>
      <c r="AA33" s="442"/>
      <c r="AB33" s="442"/>
      <c r="AC33" s="442"/>
      <c r="AD33" s="442"/>
      <c r="AE33" s="436"/>
      <c r="AF33" s="436"/>
      <c r="AG33" s="436"/>
      <c r="AH33" s="436"/>
      <c r="AI33" s="424"/>
      <c r="AJ33" s="439"/>
      <c r="AK33" s="424"/>
      <c r="AL33" s="465"/>
      <c r="AM33" s="430"/>
      <c r="AN33" s="433"/>
      <c r="AO33" s="430"/>
      <c r="AP33" s="433"/>
      <c r="AQ33" s="430"/>
      <c r="AR33" s="12"/>
    </row>
    <row r="34" spans="1:44" ht="128.25" customHeight="1" x14ac:dyDescent="0.25">
      <c r="A34" s="415"/>
      <c r="B34" s="415"/>
      <c r="C34" s="415"/>
      <c r="D34" s="457"/>
      <c r="E34" s="460"/>
      <c r="F34" s="467"/>
      <c r="G34" s="469"/>
      <c r="H34" s="150" t="s">
        <v>676</v>
      </c>
      <c r="I34" s="145">
        <v>0.1</v>
      </c>
      <c r="J34" s="145" t="s">
        <v>677</v>
      </c>
      <c r="K34" s="321" t="s">
        <v>678</v>
      </c>
      <c r="L34" s="321" t="s">
        <v>679</v>
      </c>
      <c r="M34" s="321" t="s">
        <v>680</v>
      </c>
      <c r="N34" s="448"/>
      <c r="O34" s="451"/>
      <c r="P34" s="451"/>
      <c r="Q34" s="454"/>
      <c r="R34" s="454"/>
      <c r="S34" s="442"/>
      <c r="T34" s="442"/>
      <c r="U34" s="442"/>
      <c r="V34" s="442"/>
      <c r="W34" s="442"/>
      <c r="X34" s="442"/>
      <c r="Y34" s="442"/>
      <c r="Z34" s="442"/>
      <c r="AA34" s="442"/>
      <c r="AB34" s="442"/>
      <c r="AC34" s="442"/>
      <c r="AD34" s="442"/>
      <c r="AE34" s="436"/>
      <c r="AF34" s="436"/>
      <c r="AG34" s="436"/>
      <c r="AH34" s="436"/>
      <c r="AI34" s="424"/>
      <c r="AJ34" s="439"/>
      <c r="AK34" s="424"/>
      <c r="AL34" s="465"/>
      <c r="AM34" s="430"/>
      <c r="AN34" s="433"/>
      <c r="AO34" s="430"/>
      <c r="AP34" s="433"/>
      <c r="AQ34" s="430"/>
      <c r="AR34" s="12"/>
    </row>
    <row r="35" spans="1:44" ht="72" customHeight="1" thickBot="1" x14ac:dyDescent="0.3">
      <c r="A35" s="415"/>
      <c r="B35" s="415"/>
      <c r="C35" s="415"/>
      <c r="D35" s="457"/>
      <c r="E35" s="460"/>
      <c r="F35" s="467"/>
      <c r="G35" s="469"/>
      <c r="H35" s="152" t="s">
        <v>681</v>
      </c>
      <c r="I35" s="147">
        <v>0.1</v>
      </c>
      <c r="J35" s="147" t="s">
        <v>682</v>
      </c>
      <c r="K35" s="323" t="s">
        <v>683</v>
      </c>
      <c r="L35" s="323" t="s">
        <v>684</v>
      </c>
      <c r="M35" s="323" t="s">
        <v>685</v>
      </c>
      <c r="N35" s="448"/>
      <c r="O35" s="451"/>
      <c r="P35" s="451"/>
      <c r="Q35" s="454"/>
      <c r="R35" s="454"/>
      <c r="S35" s="442"/>
      <c r="T35" s="442"/>
      <c r="U35" s="442"/>
      <c r="V35" s="442"/>
      <c r="W35" s="442"/>
      <c r="X35" s="442"/>
      <c r="Y35" s="442"/>
      <c r="Z35" s="442"/>
      <c r="AA35" s="442"/>
      <c r="AB35" s="442"/>
      <c r="AC35" s="442"/>
      <c r="AD35" s="442"/>
      <c r="AE35" s="436"/>
      <c r="AF35" s="436"/>
      <c r="AG35" s="436"/>
      <c r="AH35" s="436"/>
      <c r="AI35" s="424"/>
      <c r="AJ35" s="439"/>
      <c r="AK35" s="424"/>
      <c r="AL35" s="465"/>
      <c r="AM35" s="430"/>
      <c r="AN35" s="433"/>
      <c r="AO35" s="430"/>
      <c r="AP35" s="433"/>
      <c r="AQ35" s="430"/>
      <c r="AR35" s="12"/>
    </row>
    <row r="36" spans="1:44" ht="15.75" thickBot="1" x14ac:dyDescent="0.3">
      <c r="A36" s="415"/>
      <c r="B36" s="415"/>
      <c r="C36" s="415"/>
      <c r="D36" s="458"/>
      <c r="E36" s="461"/>
      <c r="F36" s="467"/>
      <c r="G36" s="470"/>
      <c r="H36" s="153"/>
      <c r="I36" s="149">
        <f>SUM(I26:I35)</f>
        <v>0.99999999999999989</v>
      </c>
      <c r="J36" s="145"/>
      <c r="K36" s="319"/>
      <c r="L36" s="319"/>
      <c r="M36" s="319"/>
      <c r="N36" s="449"/>
      <c r="O36" s="452"/>
      <c r="P36" s="452"/>
      <c r="Q36" s="455"/>
      <c r="R36" s="455"/>
      <c r="S36" s="443"/>
      <c r="T36" s="443"/>
      <c r="U36" s="443"/>
      <c r="V36" s="443"/>
      <c r="W36" s="443"/>
      <c r="X36" s="443"/>
      <c r="Y36" s="443"/>
      <c r="Z36" s="443"/>
      <c r="AA36" s="443"/>
      <c r="AB36" s="443"/>
      <c r="AC36" s="443"/>
      <c r="AD36" s="443"/>
      <c r="AE36" s="437"/>
      <c r="AF36" s="437"/>
      <c r="AG36" s="437"/>
      <c r="AH36" s="437"/>
      <c r="AI36" s="425"/>
      <c r="AJ36" s="440"/>
      <c r="AK36" s="425"/>
      <c r="AL36" s="466"/>
      <c r="AM36" s="431"/>
      <c r="AN36" s="434"/>
      <c r="AO36" s="431"/>
      <c r="AP36" s="434"/>
      <c r="AQ36" s="431"/>
      <c r="AR36" s="12"/>
    </row>
    <row r="37" spans="1:44" ht="128.25" customHeight="1" x14ac:dyDescent="0.25">
      <c r="A37" s="415"/>
      <c r="B37" s="415"/>
      <c r="C37" s="415"/>
      <c r="D37" s="456"/>
      <c r="E37" s="459">
        <v>0.3</v>
      </c>
      <c r="F37" s="462" t="s">
        <v>686</v>
      </c>
      <c r="G37" s="444" t="s">
        <v>687</v>
      </c>
      <c r="H37" s="150" t="s">
        <v>688</v>
      </c>
      <c r="I37" s="145">
        <v>0.2</v>
      </c>
      <c r="J37" s="145" t="s">
        <v>689</v>
      </c>
      <c r="K37" s="145" t="s">
        <v>690</v>
      </c>
      <c r="L37" s="145" t="s">
        <v>691</v>
      </c>
      <c r="M37" s="145" t="s">
        <v>665</v>
      </c>
      <c r="N37" s="447" t="s">
        <v>643</v>
      </c>
      <c r="O37" s="450" t="s">
        <v>644</v>
      </c>
      <c r="P37" s="450" t="s">
        <v>644</v>
      </c>
      <c r="Q37" s="453" t="s">
        <v>645</v>
      </c>
      <c r="R37" s="453" t="s">
        <v>222</v>
      </c>
      <c r="S37" s="441"/>
      <c r="T37" s="441"/>
      <c r="U37" s="441"/>
      <c r="V37" s="441"/>
      <c r="W37" s="441"/>
      <c r="X37" s="441"/>
      <c r="Y37" s="441"/>
      <c r="Z37" s="441"/>
      <c r="AA37" s="441"/>
      <c r="AB37" s="441"/>
      <c r="AC37" s="441"/>
      <c r="AD37" s="441"/>
      <c r="AE37" s="435"/>
      <c r="AF37" s="435"/>
      <c r="AG37" s="435"/>
      <c r="AH37" s="435"/>
      <c r="AI37" s="423"/>
      <c r="AJ37" s="438"/>
      <c r="AK37" s="423"/>
      <c r="AL37" s="426"/>
      <c r="AM37" s="429"/>
      <c r="AN37" s="181"/>
      <c r="AO37" s="429"/>
      <c r="AP37" s="432"/>
      <c r="AQ37" s="429"/>
      <c r="AR37" s="12"/>
    </row>
    <row r="38" spans="1:44" ht="85.5" x14ac:dyDescent="0.25">
      <c r="A38" s="415"/>
      <c r="B38" s="415"/>
      <c r="C38" s="415"/>
      <c r="D38" s="457"/>
      <c r="E38" s="460"/>
      <c r="F38" s="463"/>
      <c r="G38" s="445"/>
      <c r="H38" s="150" t="s">
        <v>692</v>
      </c>
      <c r="I38" s="145">
        <v>0.2</v>
      </c>
      <c r="J38" s="145" t="s">
        <v>693</v>
      </c>
      <c r="K38" s="145" t="s">
        <v>694</v>
      </c>
      <c r="L38" s="145" t="s">
        <v>695</v>
      </c>
      <c r="M38" s="145" t="s">
        <v>696</v>
      </c>
      <c r="N38" s="448"/>
      <c r="O38" s="451"/>
      <c r="P38" s="451"/>
      <c r="Q38" s="454"/>
      <c r="R38" s="454"/>
      <c r="S38" s="442"/>
      <c r="T38" s="442"/>
      <c r="U38" s="442"/>
      <c r="V38" s="442"/>
      <c r="W38" s="442"/>
      <c r="X38" s="442"/>
      <c r="Y38" s="442"/>
      <c r="Z38" s="442"/>
      <c r="AA38" s="442"/>
      <c r="AB38" s="442"/>
      <c r="AC38" s="442"/>
      <c r="AD38" s="442"/>
      <c r="AE38" s="436"/>
      <c r="AF38" s="436"/>
      <c r="AG38" s="436"/>
      <c r="AH38" s="436"/>
      <c r="AI38" s="424"/>
      <c r="AJ38" s="439"/>
      <c r="AK38" s="424"/>
      <c r="AL38" s="427"/>
      <c r="AM38" s="430"/>
      <c r="AN38" s="433"/>
      <c r="AO38" s="430"/>
      <c r="AP38" s="433"/>
      <c r="AQ38" s="430"/>
      <c r="AR38" s="12"/>
    </row>
    <row r="39" spans="1:44" ht="114" x14ac:dyDescent="0.25">
      <c r="A39" s="415"/>
      <c r="B39" s="415"/>
      <c r="C39" s="415"/>
      <c r="D39" s="457"/>
      <c r="E39" s="460"/>
      <c r="F39" s="463"/>
      <c r="G39" s="445"/>
      <c r="H39" s="150" t="s">
        <v>697</v>
      </c>
      <c r="I39" s="145">
        <v>0.2</v>
      </c>
      <c r="J39" s="145" t="s">
        <v>698</v>
      </c>
      <c r="K39" s="145" t="s">
        <v>699</v>
      </c>
      <c r="L39" s="145" t="s">
        <v>700</v>
      </c>
      <c r="M39" s="145" t="s">
        <v>696</v>
      </c>
      <c r="N39" s="448"/>
      <c r="O39" s="451"/>
      <c r="P39" s="451"/>
      <c r="Q39" s="454"/>
      <c r="R39" s="454"/>
      <c r="S39" s="442"/>
      <c r="T39" s="442"/>
      <c r="U39" s="442"/>
      <c r="V39" s="442"/>
      <c r="W39" s="442"/>
      <c r="X39" s="442"/>
      <c r="Y39" s="442"/>
      <c r="Z39" s="442"/>
      <c r="AA39" s="442"/>
      <c r="AB39" s="442"/>
      <c r="AC39" s="442"/>
      <c r="AD39" s="442"/>
      <c r="AE39" s="436"/>
      <c r="AF39" s="436"/>
      <c r="AG39" s="436"/>
      <c r="AH39" s="436"/>
      <c r="AI39" s="424"/>
      <c r="AJ39" s="439"/>
      <c r="AK39" s="424"/>
      <c r="AL39" s="427"/>
      <c r="AM39" s="430"/>
      <c r="AN39" s="433"/>
      <c r="AO39" s="430"/>
      <c r="AP39" s="433"/>
      <c r="AQ39" s="430"/>
      <c r="AR39" s="12"/>
    </row>
    <row r="40" spans="1:44" ht="57" x14ac:dyDescent="0.25">
      <c r="A40" s="415"/>
      <c r="B40" s="415"/>
      <c r="C40" s="415"/>
      <c r="D40" s="457"/>
      <c r="E40" s="460"/>
      <c r="F40" s="463"/>
      <c r="G40" s="445"/>
      <c r="H40" s="150" t="s">
        <v>701</v>
      </c>
      <c r="I40" s="145">
        <v>0.2</v>
      </c>
      <c r="J40" s="145" t="s">
        <v>702</v>
      </c>
      <c r="K40" s="145" t="s">
        <v>703</v>
      </c>
      <c r="L40" s="145" t="s">
        <v>704</v>
      </c>
      <c r="M40" s="145" t="s">
        <v>705</v>
      </c>
      <c r="N40" s="448"/>
      <c r="O40" s="451"/>
      <c r="P40" s="451"/>
      <c r="Q40" s="454"/>
      <c r="R40" s="454"/>
      <c r="S40" s="442"/>
      <c r="T40" s="442"/>
      <c r="U40" s="442"/>
      <c r="V40" s="442"/>
      <c r="W40" s="442"/>
      <c r="X40" s="442"/>
      <c r="Y40" s="442"/>
      <c r="Z40" s="442"/>
      <c r="AA40" s="442"/>
      <c r="AB40" s="442"/>
      <c r="AC40" s="442"/>
      <c r="AD40" s="442"/>
      <c r="AE40" s="436"/>
      <c r="AF40" s="436"/>
      <c r="AG40" s="436"/>
      <c r="AH40" s="436"/>
      <c r="AI40" s="424"/>
      <c r="AJ40" s="439"/>
      <c r="AK40" s="424"/>
      <c r="AL40" s="427"/>
      <c r="AM40" s="430"/>
      <c r="AN40" s="433"/>
      <c r="AO40" s="430"/>
      <c r="AP40" s="433"/>
      <c r="AQ40" s="430"/>
      <c r="AR40" s="12"/>
    </row>
    <row r="41" spans="1:44" ht="143.25" customHeight="1" thickBot="1" x14ac:dyDescent="0.3">
      <c r="A41" s="415"/>
      <c r="B41" s="415"/>
      <c r="C41" s="415"/>
      <c r="D41" s="457"/>
      <c r="E41" s="460"/>
      <c r="F41" s="463"/>
      <c r="G41" s="445"/>
      <c r="H41" s="152" t="s">
        <v>706</v>
      </c>
      <c r="I41" s="147">
        <v>0.2</v>
      </c>
      <c r="J41" s="147" t="s">
        <v>707</v>
      </c>
      <c r="K41" s="147" t="s">
        <v>708</v>
      </c>
      <c r="L41" s="147" t="s">
        <v>709</v>
      </c>
      <c r="M41" s="147" t="s">
        <v>710</v>
      </c>
      <c r="N41" s="448"/>
      <c r="O41" s="451"/>
      <c r="P41" s="451"/>
      <c r="Q41" s="454"/>
      <c r="R41" s="454"/>
      <c r="S41" s="442"/>
      <c r="T41" s="442"/>
      <c r="U41" s="442"/>
      <c r="V41" s="442"/>
      <c r="W41" s="442"/>
      <c r="X41" s="442"/>
      <c r="Y41" s="442"/>
      <c r="Z41" s="442"/>
      <c r="AA41" s="442"/>
      <c r="AB41" s="442"/>
      <c r="AC41" s="442"/>
      <c r="AD41" s="442"/>
      <c r="AE41" s="436"/>
      <c r="AF41" s="436"/>
      <c r="AG41" s="436"/>
      <c r="AH41" s="436"/>
      <c r="AI41" s="424"/>
      <c r="AJ41" s="439"/>
      <c r="AK41" s="424"/>
      <c r="AL41" s="427"/>
      <c r="AM41" s="430"/>
      <c r="AN41" s="433"/>
      <c r="AO41" s="430"/>
      <c r="AP41" s="433"/>
      <c r="AQ41" s="430"/>
      <c r="AR41" s="12"/>
    </row>
    <row r="42" spans="1:44" ht="15.75" thickBot="1" x14ac:dyDescent="0.3">
      <c r="A42" s="415"/>
      <c r="B42" s="415"/>
      <c r="C42" s="415"/>
      <c r="D42" s="458"/>
      <c r="E42" s="461"/>
      <c r="F42" s="464"/>
      <c r="G42" s="446"/>
      <c r="H42" s="153"/>
      <c r="I42" s="149">
        <f>SUM(I37:I41)</f>
        <v>1</v>
      </c>
      <c r="J42" s="145"/>
      <c r="K42" s="145"/>
      <c r="L42" s="145"/>
      <c r="M42" s="145"/>
      <c r="N42" s="449"/>
      <c r="O42" s="452"/>
      <c r="P42" s="452"/>
      <c r="Q42" s="455"/>
      <c r="R42" s="455"/>
      <c r="S42" s="443"/>
      <c r="T42" s="443"/>
      <c r="U42" s="443"/>
      <c r="V42" s="443"/>
      <c r="W42" s="443"/>
      <c r="X42" s="443"/>
      <c r="Y42" s="443"/>
      <c r="Z42" s="443"/>
      <c r="AA42" s="443"/>
      <c r="AB42" s="443"/>
      <c r="AC42" s="443"/>
      <c r="AD42" s="443"/>
      <c r="AE42" s="437"/>
      <c r="AF42" s="437"/>
      <c r="AG42" s="437"/>
      <c r="AH42" s="437"/>
      <c r="AI42" s="425"/>
      <c r="AJ42" s="440"/>
      <c r="AK42" s="425"/>
      <c r="AL42" s="428"/>
      <c r="AM42" s="431"/>
      <c r="AN42" s="434"/>
      <c r="AO42" s="431"/>
      <c r="AP42" s="434"/>
      <c r="AQ42" s="431"/>
      <c r="AR42" s="12"/>
    </row>
    <row r="43" spans="1:44" ht="142.5" x14ac:dyDescent="0.25">
      <c r="A43" s="415"/>
      <c r="B43" s="415"/>
      <c r="C43" s="415"/>
      <c r="D43" s="456"/>
      <c r="E43" s="459">
        <v>0.3</v>
      </c>
      <c r="F43" s="462" t="s">
        <v>711</v>
      </c>
      <c r="G43" s="444" t="s">
        <v>712</v>
      </c>
      <c r="H43" s="150" t="s">
        <v>713</v>
      </c>
      <c r="I43" s="145">
        <v>0.2</v>
      </c>
      <c r="J43" s="145" t="s">
        <v>714</v>
      </c>
      <c r="K43" s="145" t="s">
        <v>715</v>
      </c>
      <c r="L43" s="145" t="s">
        <v>716</v>
      </c>
      <c r="M43" s="145" t="s">
        <v>717</v>
      </c>
      <c r="N43" s="447" t="s">
        <v>643</v>
      </c>
      <c r="O43" s="450" t="s">
        <v>644</v>
      </c>
      <c r="P43" s="450" t="s">
        <v>644</v>
      </c>
      <c r="Q43" s="453" t="s">
        <v>645</v>
      </c>
      <c r="R43" s="453" t="s">
        <v>49</v>
      </c>
      <c r="S43" s="441"/>
      <c r="T43" s="441"/>
      <c r="U43" s="441"/>
      <c r="V43" s="441"/>
      <c r="W43" s="441"/>
      <c r="X43" s="441"/>
      <c r="Y43" s="441"/>
      <c r="Z43" s="441"/>
      <c r="AA43" s="441"/>
      <c r="AB43" s="441"/>
      <c r="AC43" s="441"/>
      <c r="AD43" s="441"/>
      <c r="AE43" s="435"/>
      <c r="AF43" s="435"/>
      <c r="AG43" s="435"/>
      <c r="AH43" s="435"/>
      <c r="AI43" s="423" t="e">
        <f>1/K43</f>
        <v>#VALUE!</v>
      </c>
      <c r="AJ43" s="438"/>
      <c r="AK43" s="423" t="e">
        <f>1/M43</f>
        <v>#VALUE!</v>
      </c>
      <c r="AL43" s="426"/>
      <c r="AM43" s="429" t="e">
        <f>1/O43</f>
        <v>#VALUE!</v>
      </c>
      <c r="AN43" s="181"/>
      <c r="AO43" s="429" t="e">
        <f>1/Q43</f>
        <v>#VALUE!</v>
      </c>
      <c r="AP43" s="432"/>
      <c r="AQ43" s="429" t="e">
        <f>SUM(AI43+AK43+AM43+AO43)</f>
        <v>#VALUE!</v>
      </c>
      <c r="AR43" s="12"/>
    </row>
    <row r="44" spans="1:44" ht="67.5" customHeight="1" x14ac:dyDescent="0.25">
      <c r="A44" s="415"/>
      <c r="B44" s="415"/>
      <c r="C44" s="415"/>
      <c r="D44" s="457"/>
      <c r="E44" s="460"/>
      <c r="F44" s="463"/>
      <c r="G44" s="445"/>
      <c r="H44" s="150" t="s">
        <v>718</v>
      </c>
      <c r="I44" s="145">
        <v>0.2</v>
      </c>
      <c r="J44" s="145" t="s">
        <v>719</v>
      </c>
      <c r="K44" s="145" t="s">
        <v>720</v>
      </c>
      <c r="L44" s="145" t="s">
        <v>721</v>
      </c>
      <c r="M44" s="145" t="s">
        <v>722</v>
      </c>
      <c r="N44" s="448"/>
      <c r="O44" s="451"/>
      <c r="P44" s="451"/>
      <c r="Q44" s="454"/>
      <c r="R44" s="454"/>
      <c r="S44" s="442"/>
      <c r="T44" s="442"/>
      <c r="U44" s="442"/>
      <c r="V44" s="442"/>
      <c r="W44" s="442"/>
      <c r="X44" s="442"/>
      <c r="Y44" s="442"/>
      <c r="Z44" s="442"/>
      <c r="AA44" s="442"/>
      <c r="AB44" s="442"/>
      <c r="AC44" s="442"/>
      <c r="AD44" s="442"/>
      <c r="AE44" s="436"/>
      <c r="AF44" s="436"/>
      <c r="AG44" s="436"/>
      <c r="AH44" s="436"/>
      <c r="AI44" s="424"/>
      <c r="AJ44" s="439"/>
      <c r="AK44" s="424"/>
      <c r="AL44" s="427"/>
      <c r="AM44" s="430"/>
      <c r="AN44" s="433"/>
      <c r="AO44" s="430"/>
      <c r="AP44" s="433"/>
      <c r="AQ44" s="430"/>
      <c r="AR44" s="12"/>
    </row>
    <row r="45" spans="1:44" ht="57" x14ac:dyDescent="0.25">
      <c r="A45" s="415"/>
      <c r="B45" s="415"/>
      <c r="C45" s="415"/>
      <c r="D45" s="457"/>
      <c r="E45" s="460"/>
      <c r="F45" s="463"/>
      <c r="G45" s="445"/>
      <c r="H45" s="150" t="s">
        <v>723</v>
      </c>
      <c r="I45" s="145">
        <v>0.2</v>
      </c>
      <c r="J45" s="145" t="s">
        <v>724</v>
      </c>
      <c r="K45" s="145" t="s">
        <v>725</v>
      </c>
      <c r="L45" s="145" t="s">
        <v>726</v>
      </c>
      <c r="M45" s="145" t="s">
        <v>727</v>
      </c>
      <c r="N45" s="448"/>
      <c r="O45" s="451"/>
      <c r="P45" s="451"/>
      <c r="Q45" s="454"/>
      <c r="R45" s="454"/>
      <c r="S45" s="442"/>
      <c r="T45" s="442"/>
      <c r="U45" s="442"/>
      <c r="V45" s="442"/>
      <c r="W45" s="442"/>
      <c r="X45" s="442"/>
      <c r="Y45" s="442"/>
      <c r="Z45" s="442"/>
      <c r="AA45" s="442"/>
      <c r="AB45" s="442"/>
      <c r="AC45" s="442"/>
      <c r="AD45" s="442"/>
      <c r="AE45" s="436"/>
      <c r="AF45" s="436"/>
      <c r="AG45" s="436"/>
      <c r="AH45" s="436"/>
      <c r="AI45" s="424"/>
      <c r="AJ45" s="439"/>
      <c r="AK45" s="424"/>
      <c r="AL45" s="427"/>
      <c r="AM45" s="430"/>
      <c r="AN45" s="433"/>
      <c r="AO45" s="430"/>
      <c r="AP45" s="433"/>
      <c r="AQ45" s="430"/>
      <c r="AR45" s="12"/>
    </row>
    <row r="46" spans="1:44" ht="114" x14ac:dyDescent="0.25">
      <c r="A46" s="415"/>
      <c r="B46" s="415"/>
      <c r="C46" s="415"/>
      <c r="D46" s="457"/>
      <c r="E46" s="460"/>
      <c r="F46" s="463"/>
      <c r="G46" s="445"/>
      <c r="H46" s="150" t="s">
        <v>728</v>
      </c>
      <c r="I46" s="145">
        <v>0.2</v>
      </c>
      <c r="J46" s="145" t="s">
        <v>729</v>
      </c>
      <c r="K46" s="145" t="s">
        <v>730</v>
      </c>
      <c r="L46" s="145" t="s">
        <v>731</v>
      </c>
      <c r="M46" s="145" t="s">
        <v>732</v>
      </c>
      <c r="N46" s="448"/>
      <c r="O46" s="451"/>
      <c r="P46" s="451"/>
      <c r="Q46" s="454"/>
      <c r="R46" s="454"/>
      <c r="S46" s="442"/>
      <c r="T46" s="442"/>
      <c r="U46" s="442"/>
      <c r="V46" s="442"/>
      <c r="W46" s="442"/>
      <c r="X46" s="442"/>
      <c r="Y46" s="442"/>
      <c r="Z46" s="442"/>
      <c r="AA46" s="442"/>
      <c r="AB46" s="442"/>
      <c r="AC46" s="442"/>
      <c r="AD46" s="442"/>
      <c r="AE46" s="436"/>
      <c r="AF46" s="436"/>
      <c r="AG46" s="436"/>
      <c r="AH46" s="436"/>
      <c r="AI46" s="424"/>
      <c r="AJ46" s="439"/>
      <c r="AK46" s="424"/>
      <c r="AL46" s="427"/>
      <c r="AM46" s="430"/>
      <c r="AN46" s="433"/>
      <c r="AO46" s="430"/>
      <c r="AP46" s="433"/>
      <c r="AQ46" s="430"/>
      <c r="AR46" s="12"/>
    </row>
    <row r="47" spans="1:44" ht="49.5" customHeight="1" thickBot="1" x14ac:dyDescent="0.3">
      <c r="A47" s="415"/>
      <c r="B47" s="415"/>
      <c r="C47" s="415"/>
      <c r="D47" s="457"/>
      <c r="E47" s="460"/>
      <c r="F47" s="463"/>
      <c r="G47" s="445"/>
      <c r="H47" s="152" t="s">
        <v>733</v>
      </c>
      <c r="I47" s="147">
        <v>0.2</v>
      </c>
      <c r="J47" s="147" t="s">
        <v>707</v>
      </c>
      <c r="K47" s="147" t="s">
        <v>734</v>
      </c>
      <c r="L47" s="147" t="s">
        <v>709</v>
      </c>
      <c r="M47" s="147" t="s">
        <v>710</v>
      </c>
      <c r="N47" s="448"/>
      <c r="O47" s="451"/>
      <c r="P47" s="451"/>
      <c r="Q47" s="454"/>
      <c r="R47" s="454"/>
      <c r="S47" s="442"/>
      <c r="T47" s="442"/>
      <c r="U47" s="442"/>
      <c r="V47" s="442"/>
      <c r="W47" s="442"/>
      <c r="X47" s="442"/>
      <c r="Y47" s="442"/>
      <c r="Z47" s="442"/>
      <c r="AA47" s="442"/>
      <c r="AB47" s="442"/>
      <c r="AC47" s="442"/>
      <c r="AD47" s="442"/>
      <c r="AE47" s="436"/>
      <c r="AF47" s="436"/>
      <c r="AG47" s="436"/>
      <c r="AH47" s="436"/>
      <c r="AI47" s="424"/>
      <c r="AJ47" s="439"/>
      <c r="AK47" s="424"/>
      <c r="AL47" s="427"/>
      <c r="AM47" s="430"/>
      <c r="AN47" s="433"/>
      <c r="AO47" s="430"/>
      <c r="AP47" s="433"/>
      <c r="AQ47" s="430"/>
      <c r="AR47" s="12"/>
    </row>
    <row r="48" spans="1:44" ht="15.75" thickBot="1" x14ac:dyDescent="0.3">
      <c r="A48" s="416"/>
      <c r="B48" s="416"/>
      <c r="C48" s="416"/>
      <c r="D48" s="458"/>
      <c r="E48" s="461"/>
      <c r="F48" s="464"/>
      <c r="G48" s="446"/>
      <c r="H48" s="153"/>
      <c r="I48" s="149">
        <f>SUM(I43:I47)</f>
        <v>1</v>
      </c>
      <c r="J48" s="145"/>
      <c r="K48" s="145"/>
      <c r="L48" s="145"/>
      <c r="M48" s="145"/>
      <c r="N48" s="449"/>
      <c r="O48" s="452"/>
      <c r="P48" s="452"/>
      <c r="Q48" s="455"/>
      <c r="R48" s="455"/>
      <c r="S48" s="443"/>
      <c r="T48" s="443"/>
      <c r="U48" s="443"/>
      <c r="V48" s="443"/>
      <c r="W48" s="443"/>
      <c r="X48" s="443"/>
      <c r="Y48" s="443"/>
      <c r="Z48" s="443"/>
      <c r="AA48" s="443"/>
      <c r="AB48" s="443"/>
      <c r="AC48" s="443"/>
      <c r="AD48" s="443"/>
      <c r="AE48" s="437"/>
      <c r="AF48" s="437"/>
      <c r="AG48" s="437"/>
      <c r="AH48" s="437"/>
      <c r="AI48" s="425"/>
      <c r="AJ48" s="440"/>
      <c r="AK48" s="425"/>
      <c r="AL48" s="428"/>
      <c r="AM48" s="431"/>
      <c r="AN48" s="434"/>
      <c r="AO48" s="431"/>
      <c r="AP48" s="434"/>
      <c r="AQ48" s="431"/>
      <c r="AR48" s="12"/>
    </row>
    <row r="49" spans="1:44" x14ac:dyDescent="0.25">
      <c r="A49" s="159"/>
      <c r="B49" s="159"/>
      <c r="C49" s="159"/>
      <c r="D49" s="159"/>
      <c r="E49" s="219">
        <f>SUM(E14:E48)</f>
        <v>1</v>
      </c>
      <c r="F49" s="324"/>
      <c r="G49" s="325"/>
      <c r="H49" s="326"/>
      <c r="I49" s="222"/>
      <c r="J49" s="162"/>
      <c r="K49" s="327"/>
      <c r="L49" s="161"/>
      <c r="M49" s="162"/>
      <c r="N49" s="162"/>
      <c r="O49" s="328"/>
      <c r="P49" s="328"/>
      <c r="Q49" s="329"/>
      <c r="R49" s="329"/>
      <c r="S49" s="163"/>
      <c r="T49" s="163"/>
      <c r="U49" s="163"/>
      <c r="V49" s="163"/>
      <c r="W49" s="163"/>
      <c r="X49" s="163"/>
      <c r="Y49" s="163"/>
      <c r="Z49" s="163"/>
      <c r="AA49" s="163"/>
      <c r="AB49" s="163"/>
      <c r="AC49" s="163"/>
      <c r="AD49" s="163"/>
      <c r="AE49" s="164"/>
      <c r="AF49" s="164"/>
      <c r="AG49" s="164"/>
      <c r="AH49" s="164"/>
      <c r="AI49" s="165"/>
      <c r="AJ49" s="166"/>
      <c r="AK49" s="165"/>
      <c r="AL49" s="167"/>
      <c r="AM49" s="229"/>
      <c r="AN49" s="231"/>
      <c r="AO49" s="229"/>
      <c r="AP49" s="231"/>
      <c r="AQ49" s="229"/>
      <c r="AR49" s="12"/>
    </row>
    <row r="50" spans="1:44" ht="15.75" thickBot="1" x14ac:dyDescent="0.3">
      <c r="F50" t="s">
        <v>31</v>
      </c>
      <c r="G50" s="178" t="e">
        <f>AK26</f>
        <v>#VALUE!</v>
      </c>
      <c r="L50" s="232"/>
    </row>
    <row r="51" spans="1:44" ht="15.75" thickBot="1" x14ac:dyDescent="0.3">
      <c r="F51" t="s">
        <v>32</v>
      </c>
      <c r="G51" s="178" t="e">
        <f>AM26</f>
        <v>#VALUE!</v>
      </c>
      <c r="L51" s="232"/>
    </row>
    <row r="52" spans="1:44" ht="15.75" thickBot="1" x14ac:dyDescent="0.3">
      <c r="F52" t="s">
        <v>33</v>
      </c>
      <c r="G52" s="178" t="e">
        <f>AQ26</f>
        <v>#VALUE!</v>
      </c>
      <c r="L52" s="232"/>
    </row>
    <row r="53" spans="1:44" ht="15.75" thickBot="1" x14ac:dyDescent="0.3">
      <c r="F53" t="s">
        <v>34</v>
      </c>
      <c r="G53" s="178">
        <v>1</v>
      </c>
      <c r="L53" s="232"/>
    </row>
    <row r="54" spans="1:44" ht="15.75" thickBot="1" x14ac:dyDescent="0.3">
      <c r="L54" s="232"/>
    </row>
    <row r="55" spans="1:44" ht="15.75" thickBot="1" x14ac:dyDescent="0.3">
      <c r="L55" s="232"/>
    </row>
    <row r="56" spans="1:44" ht="15.75" thickBot="1" x14ac:dyDescent="0.3">
      <c r="L56" s="232"/>
    </row>
    <row r="58" spans="1:44" x14ac:dyDescent="0.25">
      <c r="L58" s="178"/>
    </row>
  </sheetData>
  <mergeCells count="231">
    <mergeCell ref="A1:F5"/>
    <mergeCell ref="AP1:AQ1"/>
    <mergeCell ref="AP2:AQ2"/>
    <mergeCell ref="AP3:AQ3"/>
    <mergeCell ref="A6:F7"/>
    <mergeCell ref="G6:J7"/>
    <mergeCell ref="A9:D9"/>
    <mergeCell ref="E9:R9"/>
    <mergeCell ref="S9:AD9"/>
    <mergeCell ref="AI9:AQ9"/>
    <mergeCell ref="E8:AJ8"/>
    <mergeCell ref="A13:D13"/>
    <mergeCell ref="E13:R13"/>
    <mergeCell ref="C14:C19"/>
    <mergeCell ref="D14:D19"/>
    <mergeCell ref="E14:E19"/>
    <mergeCell ref="AK10:AK11"/>
    <mergeCell ref="AL10:AL11"/>
    <mergeCell ref="AM10:AM11"/>
    <mergeCell ref="AN10:AN11"/>
    <mergeCell ref="AE10:AE12"/>
    <mergeCell ref="AF10:AF12"/>
    <mergeCell ref="AG10:AG12"/>
    <mergeCell ref="AH10:AH12"/>
    <mergeCell ref="AI10:AI11"/>
    <mergeCell ref="AJ10:AJ11"/>
    <mergeCell ref="M10:M11"/>
    <mergeCell ref="N10:N11"/>
    <mergeCell ref="O10:O11"/>
    <mergeCell ref="P10:P11"/>
    <mergeCell ref="A10:A12"/>
    <mergeCell ref="B10:B12"/>
    <mergeCell ref="C10:C12"/>
    <mergeCell ref="D10:D12"/>
    <mergeCell ref="F10:F11"/>
    <mergeCell ref="F14:F19"/>
    <mergeCell ref="G14:G19"/>
    <mergeCell ref="J14:J19"/>
    <mergeCell ref="K14:K19"/>
    <mergeCell ref="L14:L19"/>
    <mergeCell ref="M14:M19"/>
    <mergeCell ref="AQ10:AQ11"/>
    <mergeCell ref="E12:F12"/>
    <mergeCell ref="G12:R12"/>
    <mergeCell ref="AO10:AO11"/>
    <mergeCell ref="AP10:AP11"/>
    <mergeCell ref="Q10:R10"/>
    <mergeCell ref="S10:AD10"/>
    <mergeCell ref="G10:G11"/>
    <mergeCell ref="H10:H11"/>
    <mergeCell ref="I10:I11"/>
    <mergeCell ref="J10:J11"/>
    <mergeCell ref="K10:K11"/>
    <mergeCell ref="L10:L11"/>
    <mergeCell ref="W14:W19"/>
    <mergeCell ref="X14:X19"/>
    <mergeCell ref="Y14:Y19"/>
    <mergeCell ref="N14:N19"/>
    <mergeCell ref="O14:O19"/>
    <mergeCell ref="P14:P19"/>
    <mergeCell ref="Q14:Q19"/>
    <mergeCell ref="R14:R19"/>
    <mergeCell ref="S14:S19"/>
    <mergeCell ref="D20:D25"/>
    <mergeCell ref="E20:E25"/>
    <mergeCell ref="F20:F25"/>
    <mergeCell ref="AL14:AL19"/>
    <mergeCell ref="AM14:AM19"/>
    <mergeCell ref="AN14:AN19"/>
    <mergeCell ref="AO14:AO19"/>
    <mergeCell ref="AP14:AP19"/>
    <mergeCell ref="AQ14:AQ19"/>
    <mergeCell ref="AF14:AF19"/>
    <mergeCell ref="AG14:AG19"/>
    <mergeCell ref="AH14:AH19"/>
    <mergeCell ref="AI14:AI19"/>
    <mergeCell ref="AJ14:AJ19"/>
    <mergeCell ref="AK14:AK19"/>
    <mergeCell ref="Z14:Z19"/>
    <mergeCell ref="AA14:AA19"/>
    <mergeCell ref="AB14:AB19"/>
    <mergeCell ref="AC14:AC19"/>
    <mergeCell ref="AD14:AD19"/>
    <mergeCell ref="AE14:AE19"/>
    <mergeCell ref="T14:T19"/>
    <mergeCell ref="U14:U19"/>
    <mergeCell ref="V14:V19"/>
    <mergeCell ref="AQ20:AQ25"/>
    <mergeCell ref="AN21:AN25"/>
    <mergeCell ref="D26:D36"/>
    <mergeCell ref="E26:E36"/>
    <mergeCell ref="AG20:AG25"/>
    <mergeCell ref="AH20:AH25"/>
    <mergeCell ref="AI20:AI25"/>
    <mergeCell ref="AJ20:AJ25"/>
    <mergeCell ref="AK20:AK25"/>
    <mergeCell ref="AL20:AL25"/>
    <mergeCell ref="AA20:AA25"/>
    <mergeCell ref="AB20:AB25"/>
    <mergeCell ref="AC20:AC25"/>
    <mergeCell ref="AD20:AD25"/>
    <mergeCell ref="AE20:AE25"/>
    <mergeCell ref="AF20:AF25"/>
    <mergeCell ref="U20:U25"/>
    <mergeCell ref="V20:V25"/>
    <mergeCell ref="W20:W25"/>
    <mergeCell ref="X20:X25"/>
    <mergeCell ref="Y20:Y25"/>
    <mergeCell ref="Z20:Z25"/>
    <mergeCell ref="O20:O25"/>
    <mergeCell ref="P20:P25"/>
    <mergeCell ref="F26:F36"/>
    <mergeCell ref="G26:G36"/>
    <mergeCell ref="J26:J27"/>
    <mergeCell ref="K26:K27"/>
    <mergeCell ref="L26:L27"/>
    <mergeCell ref="M26:M27"/>
    <mergeCell ref="AM20:AM25"/>
    <mergeCell ref="AO20:AO25"/>
    <mergeCell ref="AP20:AP25"/>
    <mergeCell ref="Q20:Q25"/>
    <mergeCell ref="R20:R25"/>
    <mergeCell ref="S20:S25"/>
    <mergeCell ref="T20:T25"/>
    <mergeCell ref="G20:G25"/>
    <mergeCell ref="J20:J25"/>
    <mergeCell ref="K20:K25"/>
    <mergeCell ref="L20:L25"/>
    <mergeCell ref="M20:M25"/>
    <mergeCell ref="N20:N25"/>
    <mergeCell ref="W26:W36"/>
    <mergeCell ref="X26:X36"/>
    <mergeCell ref="Y26:Y36"/>
    <mergeCell ref="N26:N36"/>
    <mergeCell ref="O26:O36"/>
    <mergeCell ref="P26:P36"/>
    <mergeCell ref="Q26:Q36"/>
    <mergeCell ref="R26:R36"/>
    <mergeCell ref="S26:S36"/>
    <mergeCell ref="D37:D42"/>
    <mergeCell ref="E37:E42"/>
    <mergeCell ref="F37:F42"/>
    <mergeCell ref="AL26:AL36"/>
    <mergeCell ref="AM26:AM36"/>
    <mergeCell ref="AO26:AO36"/>
    <mergeCell ref="AP26:AP36"/>
    <mergeCell ref="AQ26:AQ36"/>
    <mergeCell ref="AN27:AN36"/>
    <mergeCell ref="AF26:AF36"/>
    <mergeCell ref="AG26:AG36"/>
    <mergeCell ref="AH26:AH36"/>
    <mergeCell ref="AI26:AI36"/>
    <mergeCell ref="AJ26:AJ36"/>
    <mergeCell ref="AK26:AK36"/>
    <mergeCell ref="Z26:Z36"/>
    <mergeCell ref="AA26:AA36"/>
    <mergeCell ref="AB26:AB36"/>
    <mergeCell ref="AC26:AC36"/>
    <mergeCell ref="AD26:AD36"/>
    <mergeCell ref="AE26:AE36"/>
    <mergeCell ref="T26:T36"/>
    <mergeCell ref="U26:U36"/>
    <mergeCell ref="V26:V36"/>
    <mergeCell ref="U37:U42"/>
    <mergeCell ref="V37:V42"/>
    <mergeCell ref="W37:W42"/>
    <mergeCell ref="X37:X42"/>
    <mergeCell ref="G37:G42"/>
    <mergeCell ref="N37:N42"/>
    <mergeCell ref="O37:O42"/>
    <mergeCell ref="P37:P42"/>
    <mergeCell ref="Q37:Q42"/>
    <mergeCell ref="R37:R42"/>
    <mergeCell ref="A14:A48"/>
    <mergeCell ref="B14:B48"/>
    <mergeCell ref="C20:C48"/>
    <mergeCell ref="AK37:AK42"/>
    <mergeCell ref="AL37:AL42"/>
    <mergeCell ref="AM37:AM42"/>
    <mergeCell ref="AO37:AO42"/>
    <mergeCell ref="AP37:AP42"/>
    <mergeCell ref="AQ37:AQ42"/>
    <mergeCell ref="AN38:AN42"/>
    <mergeCell ref="AE37:AE42"/>
    <mergeCell ref="AF37:AF42"/>
    <mergeCell ref="AG37:AG42"/>
    <mergeCell ref="AH37:AH42"/>
    <mergeCell ref="AI37:AI42"/>
    <mergeCell ref="AJ37:AJ42"/>
    <mergeCell ref="Y37:Y42"/>
    <mergeCell ref="Z37:Z42"/>
    <mergeCell ref="AA37:AA42"/>
    <mergeCell ref="AB37:AB42"/>
    <mergeCell ref="AC37:AC42"/>
    <mergeCell ref="AD37:AD42"/>
    <mergeCell ref="S37:S42"/>
    <mergeCell ref="T37:T42"/>
    <mergeCell ref="G43:G48"/>
    <mergeCell ref="N43:N48"/>
    <mergeCell ref="O43:O48"/>
    <mergeCell ref="P43:P48"/>
    <mergeCell ref="Q43:Q48"/>
    <mergeCell ref="R43:R48"/>
    <mergeCell ref="D43:D48"/>
    <mergeCell ref="E43:E48"/>
    <mergeCell ref="F43:F48"/>
    <mergeCell ref="Y43:Y48"/>
    <mergeCell ref="Z43:Z48"/>
    <mergeCell ref="AA43:AA48"/>
    <mergeCell ref="AB43:AB48"/>
    <mergeCell ref="AC43:AC48"/>
    <mergeCell ref="AD43:AD48"/>
    <mergeCell ref="S43:S48"/>
    <mergeCell ref="T43:T48"/>
    <mergeCell ref="U43:U48"/>
    <mergeCell ref="V43:V48"/>
    <mergeCell ref="W43:W48"/>
    <mergeCell ref="X43:X48"/>
    <mergeCell ref="AK43:AK48"/>
    <mergeCell ref="AL43:AL48"/>
    <mergeCell ref="AM43:AM48"/>
    <mergeCell ref="AO43:AO48"/>
    <mergeCell ref="AP43:AP48"/>
    <mergeCell ref="AQ43:AQ48"/>
    <mergeCell ref="AN44:AN48"/>
    <mergeCell ref="AE43:AE48"/>
    <mergeCell ref="AF43:AF48"/>
    <mergeCell ref="AG43:AG48"/>
    <mergeCell ref="AH43:AH48"/>
    <mergeCell ref="AI43:AI48"/>
    <mergeCell ref="AJ43:AJ48"/>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R99"/>
  <sheetViews>
    <sheetView workbookViewId="0">
      <selection activeCell="E12" sqref="E12:F12"/>
    </sheetView>
  </sheetViews>
  <sheetFormatPr baseColWidth="10" defaultRowHeight="15" x14ac:dyDescent="0.25"/>
  <cols>
    <col min="1" max="1" width="18.28515625" customWidth="1"/>
    <col min="2" max="2" width="12.85546875" customWidth="1"/>
    <col min="3" max="3" width="12.5703125" customWidth="1"/>
    <col min="4" max="4" width="15.140625" customWidth="1"/>
    <col min="5" max="5" width="16.140625" customWidth="1"/>
    <col min="6" max="6" width="43.140625" customWidth="1"/>
    <col min="7" max="7" width="29.5703125" customWidth="1"/>
    <col min="8" max="8" width="34.140625" customWidth="1"/>
    <col min="9" max="9" width="7.5703125" customWidth="1"/>
    <col min="10" max="10" width="26.42578125" customWidth="1"/>
    <col min="11" max="11" width="20" customWidth="1"/>
    <col min="12" max="12" width="26.5703125" customWidth="1"/>
    <col min="13" max="13" width="21.7109375" customWidth="1"/>
    <col min="14" max="14" width="22.42578125" customWidth="1"/>
    <col min="15" max="15" width="22.140625" customWidth="1"/>
    <col min="16" max="16" width="18.7109375" customWidth="1"/>
    <col min="17" max="18" width="15.85546875" customWidth="1"/>
    <col min="19" max="19" width="11.85546875" hidden="1" customWidth="1"/>
    <col min="20" max="20" width="8" hidden="1" customWidth="1"/>
    <col min="21" max="21" width="9.140625" hidden="1" customWidth="1"/>
    <col min="22" max="22" width="11.7109375" hidden="1" customWidth="1"/>
    <col min="23" max="23" width="10" hidden="1" customWidth="1"/>
    <col min="24" max="24" width="9.140625" hidden="1" customWidth="1"/>
    <col min="25" max="26" width="9.28515625" hidden="1" customWidth="1"/>
    <col min="27" max="27" width="9" hidden="1" customWidth="1"/>
    <col min="28" max="28" width="8.5703125" hidden="1" customWidth="1"/>
    <col min="29" max="29" width="9.140625" hidden="1" customWidth="1"/>
    <col min="30" max="30" width="8.140625" hidden="1" customWidth="1"/>
    <col min="31" max="33" width="15.42578125" hidden="1" customWidth="1"/>
    <col min="34" max="34" width="0.42578125" hidden="1" customWidth="1"/>
    <col min="35" max="35" width="11.7109375" customWidth="1"/>
    <col min="36" max="36" width="66.28515625" customWidth="1"/>
    <col min="37" max="37" width="9.5703125" customWidth="1"/>
    <col min="38" max="38" width="60.42578125" customWidth="1"/>
    <col min="39" max="39" width="13.42578125" customWidth="1"/>
    <col min="40" max="40" width="56.140625" customWidth="1"/>
    <col min="41" max="41" width="9.5703125" customWidth="1"/>
    <col min="42" max="42" width="58.7109375" customWidth="1"/>
    <col min="43" max="43" width="9.5703125" customWidth="1"/>
    <col min="261" max="261" width="16.140625" customWidth="1"/>
    <col min="262" max="262" width="43.140625" customWidth="1"/>
    <col min="263" max="263" width="29.5703125" customWidth="1"/>
    <col min="264" max="264" width="34.140625" customWidth="1"/>
    <col min="265" max="265" width="7.5703125" customWidth="1"/>
    <col min="266" max="266" width="26.42578125" customWidth="1"/>
    <col min="267" max="267" width="17.140625" customWidth="1"/>
    <col min="268" max="268" width="19.140625" customWidth="1"/>
    <col min="269" max="269" width="18.42578125" customWidth="1"/>
    <col min="270" max="270" width="17.5703125" customWidth="1"/>
    <col min="271" max="271" width="18.85546875" customWidth="1"/>
    <col min="272" max="272" width="18.7109375" customWidth="1"/>
    <col min="273" max="274" width="15.85546875" customWidth="1"/>
    <col min="275" max="275" width="11.85546875" customWidth="1"/>
    <col min="276" max="276" width="8" customWidth="1"/>
    <col min="277" max="277" width="9.140625" customWidth="1"/>
    <col min="278" max="278" width="11.7109375" customWidth="1"/>
    <col min="279" max="279" width="10" customWidth="1"/>
    <col min="280" max="280" width="9.140625" customWidth="1"/>
    <col min="281" max="282" width="9.28515625" customWidth="1"/>
    <col min="283" max="283" width="9" customWidth="1"/>
    <col min="284" max="284" width="8.5703125" customWidth="1"/>
    <col min="285" max="285" width="9.140625" customWidth="1"/>
    <col min="286" max="286" width="8.140625" customWidth="1"/>
    <col min="287" max="290" width="15.42578125" customWidth="1"/>
    <col min="291" max="291" width="11.7109375" customWidth="1"/>
    <col min="292" max="292" width="66.28515625" customWidth="1"/>
    <col min="293" max="293" width="9.5703125" customWidth="1"/>
    <col min="294" max="294" width="60.42578125" customWidth="1"/>
    <col min="295" max="295" width="13.42578125" customWidth="1"/>
    <col min="296" max="296" width="56.140625" customWidth="1"/>
    <col min="297" max="297" width="9.5703125" customWidth="1"/>
    <col min="298" max="298" width="58.7109375" customWidth="1"/>
    <col min="299" max="299" width="9.5703125" customWidth="1"/>
    <col min="517" max="517" width="16.140625" customWidth="1"/>
    <col min="518" max="518" width="43.140625" customWidth="1"/>
    <col min="519" max="519" width="29.5703125" customWidth="1"/>
    <col min="520" max="520" width="34.140625" customWidth="1"/>
    <col min="521" max="521" width="7.5703125" customWidth="1"/>
    <col min="522" max="522" width="26.42578125" customWidth="1"/>
    <col min="523" max="523" width="17.140625" customWidth="1"/>
    <col min="524" max="524" width="19.140625" customWidth="1"/>
    <col min="525" max="525" width="18.42578125" customWidth="1"/>
    <col min="526" max="526" width="17.5703125" customWidth="1"/>
    <col min="527" max="527" width="18.85546875" customWidth="1"/>
    <col min="528" max="528" width="18.7109375" customWidth="1"/>
    <col min="529" max="530" width="15.85546875" customWidth="1"/>
    <col min="531" max="531" width="11.85546875" customWidth="1"/>
    <col min="532" max="532" width="8" customWidth="1"/>
    <col min="533" max="533" width="9.140625" customWidth="1"/>
    <col min="534" max="534" width="11.7109375" customWidth="1"/>
    <col min="535" max="535" width="10" customWidth="1"/>
    <col min="536" max="536" width="9.140625" customWidth="1"/>
    <col min="537" max="538" width="9.28515625" customWidth="1"/>
    <col min="539" max="539" width="9" customWidth="1"/>
    <col min="540" max="540" width="8.5703125" customWidth="1"/>
    <col min="541" max="541" width="9.140625" customWidth="1"/>
    <col min="542" max="542" width="8.140625" customWidth="1"/>
    <col min="543" max="546" width="15.42578125" customWidth="1"/>
    <col min="547" max="547" width="11.7109375" customWidth="1"/>
    <col min="548" max="548" width="66.28515625" customWidth="1"/>
    <col min="549" max="549" width="9.5703125" customWidth="1"/>
    <col min="550" max="550" width="60.42578125" customWidth="1"/>
    <col min="551" max="551" width="13.42578125" customWidth="1"/>
    <col min="552" max="552" width="56.140625" customWidth="1"/>
    <col min="553" max="553" width="9.5703125" customWidth="1"/>
    <col min="554" max="554" width="58.7109375" customWidth="1"/>
    <col min="555" max="555" width="9.5703125" customWidth="1"/>
    <col min="773" max="773" width="16.140625" customWidth="1"/>
    <col min="774" max="774" width="43.140625" customWidth="1"/>
    <col min="775" max="775" width="29.5703125" customWidth="1"/>
    <col min="776" max="776" width="34.140625" customWidth="1"/>
    <col min="777" max="777" width="7.5703125" customWidth="1"/>
    <col min="778" max="778" width="26.42578125" customWidth="1"/>
    <col min="779" max="779" width="17.140625" customWidth="1"/>
    <col min="780" max="780" width="19.140625" customWidth="1"/>
    <col min="781" max="781" width="18.42578125" customWidth="1"/>
    <col min="782" max="782" width="17.5703125" customWidth="1"/>
    <col min="783" max="783" width="18.85546875" customWidth="1"/>
    <col min="784" max="784" width="18.7109375" customWidth="1"/>
    <col min="785" max="786" width="15.85546875" customWidth="1"/>
    <col min="787" max="787" width="11.85546875" customWidth="1"/>
    <col min="788" max="788" width="8" customWidth="1"/>
    <col min="789" max="789" width="9.140625" customWidth="1"/>
    <col min="790" max="790" width="11.7109375" customWidth="1"/>
    <col min="791" max="791" width="10" customWidth="1"/>
    <col min="792" max="792" width="9.140625" customWidth="1"/>
    <col min="793" max="794" width="9.28515625" customWidth="1"/>
    <col min="795" max="795" width="9" customWidth="1"/>
    <col min="796" max="796" width="8.5703125" customWidth="1"/>
    <col min="797" max="797" width="9.140625" customWidth="1"/>
    <col min="798" max="798" width="8.140625" customWidth="1"/>
    <col min="799" max="802" width="15.42578125" customWidth="1"/>
    <col min="803" max="803" width="11.7109375" customWidth="1"/>
    <col min="804" max="804" width="66.28515625" customWidth="1"/>
    <col min="805" max="805" width="9.5703125" customWidth="1"/>
    <col min="806" max="806" width="60.42578125" customWidth="1"/>
    <col min="807" max="807" width="13.42578125" customWidth="1"/>
    <col min="808" max="808" width="56.140625" customWidth="1"/>
    <col min="809" max="809" width="9.5703125" customWidth="1"/>
    <col min="810" max="810" width="58.7109375" customWidth="1"/>
    <col min="811" max="811" width="9.5703125" customWidth="1"/>
    <col min="1029" max="1029" width="16.140625" customWidth="1"/>
    <col min="1030" max="1030" width="43.140625" customWidth="1"/>
    <col min="1031" max="1031" width="29.5703125" customWidth="1"/>
    <col min="1032" max="1032" width="34.140625" customWidth="1"/>
    <col min="1033" max="1033" width="7.5703125" customWidth="1"/>
    <col min="1034" max="1034" width="26.42578125" customWidth="1"/>
    <col min="1035" max="1035" width="17.140625" customWidth="1"/>
    <col min="1036" max="1036" width="19.140625" customWidth="1"/>
    <col min="1037" max="1037" width="18.42578125" customWidth="1"/>
    <col min="1038" max="1038" width="17.5703125" customWidth="1"/>
    <col min="1039" max="1039" width="18.85546875" customWidth="1"/>
    <col min="1040" max="1040" width="18.7109375" customWidth="1"/>
    <col min="1041" max="1042" width="15.85546875" customWidth="1"/>
    <col min="1043" max="1043" width="11.85546875" customWidth="1"/>
    <col min="1044" max="1044" width="8" customWidth="1"/>
    <col min="1045" max="1045" width="9.140625" customWidth="1"/>
    <col min="1046" max="1046" width="11.7109375" customWidth="1"/>
    <col min="1047" max="1047" width="10" customWidth="1"/>
    <col min="1048" max="1048" width="9.140625" customWidth="1"/>
    <col min="1049" max="1050" width="9.28515625" customWidth="1"/>
    <col min="1051" max="1051" width="9" customWidth="1"/>
    <col min="1052" max="1052" width="8.5703125" customWidth="1"/>
    <col min="1053" max="1053" width="9.140625" customWidth="1"/>
    <col min="1054" max="1054" width="8.140625" customWidth="1"/>
    <col min="1055" max="1058" width="15.42578125" customWidth="1"/>
    <col min="1059" max="1059" width="11.7109375" customWidth="1"/>
    <col min="1060" max="1060" width="66.28515625" customWidth="1"/>
    <col min="1061" max="1061" width="9.5703125" customWidth="1"/>
    <col min="1062" max="1062" width="60.42578125" customWidth="1"/>
    <col min="1063" max="1063" width="13.42578125" customWidth="1"/>
    <col min="1064" max="1064" width="56.140625" customWidth="1"/>
    <col min="1065" max="1065" width="9.5703125" customWidth="1"/>
    <col min="1066" max="1066" width="58.7109375" customWidth="1"/>
    <col min="1067" max="1067" width="9.5703125" customWidth="1"/>
    <col min="1285" max="1285" width="16.140625" customWidth="1"/>
    <col min="1286" max="1286" width="43.140625" customWidth="1"/>
    <col min="1287" max="1287" width="29.5703125" customWidth="1"/>
    <col min="1288" max="1288" width="34.140625" customWidth="1"/>
    <col min="1289" max="1289" width="7.5703125" customWidth="1"/>
    <col min="1290" max="1290" width="26.42578125" customWidth="1"/>
    <col min="1291" max="1291" width="17.140625" customWidth="1"/>
    <col min="1292" max="1292" width="19.140625" customWidth="1"/>
    <col min="1293" max="1293" width="18.42578125" customWidth="1"/>
    <col min="1294" max="1294" width="17.5703125" customWidth="1"/>
    <col min="1295" max="1295" width="18.85546875" customWidth="1"/>
    <col min="1296" max="1296" width="18.7109375" customWidth="1"/>
    <col min="1297" max="1298" width="15.85546875" customWidth="1"/>
    <col min="1299" max="1299" width="11.85546875" customWidth="1"/>
    <col min="1300" max="1300" width="8" customWidth="1"/>
    <col min="1301" max="1301" width="9.140625" customWidth="1"/>
    <col min="1302" max="1302" width="11.7109375" customWidth="1"/>
    <col min="1303" max="1303" width="10" customWidth="1"/>
    <col min="1304" max="1304" width="9.140625" customWidth="1"/>
    <col min="1305" max="1306" width="9.28515625" customWidth="1"/>
    <col min="1307" max="1307" width="9" customWidth="1"/>
    <col min="1308" max="1308" width="8.5703125" customWidth="1"/>
    <col min="1309" max="1309" width="9.140625" customWidth="1"/>
    <col min="1310" max="1310" width="8.140625" customWidth="1"/>
    <col min="1311" max="1314" width="15.42578125" customWidth="1"/>
    <col min="1315" max="1315" width="11.7109375" customWidth="1"/>
    <col min="1316" max="1316" width="66.28515625" customWidth="1"/>
    <col min="1317" max="1317" width="9.5703125" customWidth="1"/>
    <col min="1318" max="1318" width="60.42578125" customWidth="1"/>
    <col min="1319" max="1319" width="13.42578125" customWidth="1"/>
    <col min="1320" max="1320" width="56.140625" customWidth="1"/>
    <col min="1321" max="1321" width="9.5703125" customWidth="1"/>
    <col min="1322" max="1322" width="58.7109375" customWidth="1"/>
    <col min="1323" max="1323" width="9.5703125" customWidth="1"/>
    <col min="1541" max="1541" width="16.140625" customWidth="1"/>
    <col min="1542" max="1542" width="43.140625" customWidth="1"/>
    <col min="1543" max="1543" width="29.5703125" customWidth="1"/>
    <col min="1544" max="1544" width="34.140625" customWidth="1"/>
    <col min="1545" max="1545" width="7.5703125" customWidth="1"/>
    <col min="1546" max="1546" width="26.42578125" customWidth="1"/>
    <col min="1547" max="1547" width="17.140625" customWidth="1"/>
    <col min="1548" max="1548" width="19.140625" customWidth="1"/>
    <col min="1549" max="1549" width="18.42578125" customWidth="1"/>
    <col min="1550" max="1550" width="17.5703125" customWidth="1"/>
    <col min="1551" max="1551" width="18.85546875" customWidth="1"/>
    <col min="1552" max="1552" width="18.7109375" customWidth="1"/>
    <col min="1553" max="1554" width="15.85546875" customWidth="1"/>
    <col min="1555" max="1555" width="11.85546875" customWidth="1"/>
    <col min="1556" max="1556" width="8" customWidth="1"/>
    <col min="1557" max="1557" width="9.140625" customWidth="1"/>
    <col min="1558" max="1558" width="11.7109375" customWidth="1"/>
    <col min="1559" max="1559" width="10" customWidth="1"/>
    <col min="1560" max="1560" width="9.140625" customWidth="1"/>
    <col min="1561" max="1562" width="9.28515625" customWidth="1"/>
    <col min="1563" max="1563" width="9" customWidth="1"/>
    <col min="1564" max="1564" width="8.5703125" customWidth="1"/>
    <col min="1565" max="1565" width="9.140625" customWidth="1"/>
    <col min="1566" max="1566" width="8.140625" customWidth="1"/>
    <col min="1567" max="1570" width="15.42578125" customWidth="1"/>
    <col min="1571" max="1571" width="11.7109375" customWidth="1"/>
    <col min="1572" max="1572" width="66.28515625" customWidth="1"/>
    <col min="1573" max="1573" width="9.5703125" customWidth="1"/>
    <col min="1574" max="1574" width="60.42578125" customWidth="1"/>
    <col min="1575" max="1575" width="13.42578125" customWidth="1"/>
    <col min="1576" max="1576" width="56.140625" customWidth="1"/>
    <col min="1577" max="1577" width="9.5703125" customWidth="1"/>
    <col min="1578" max="1578" width="58.7109375" customWidth="1"/>
    <col min="1579" max="1579" width="9.5703125" customWidth="1"/>
    <col min="1797" max="1797" width="16.140625" customWidth="1"/>
    <col min="1798" max="1798" width="43.140625" customWidth="1"/>
    <col min="1799" max="1799" width="29.5703125" customWidth="1"/>
    <col min="1800" max="1800" width="34.140625" customWidth="1"/>
    <col min="1801" max="1801" width="7.5703125" customWidth="1"/>
    <col min="1802" max="1802" width="26.42578125" customWidth="1"/>
    <col min="1803" max="1803" width="17.140625" customWidth="1"/>
    <col min="1804" max="1804" width="19.140625" customWidth="1"/>
    <col min="1805" max="1805" width="18.42578125" customWidth="1"/>
    <col min="1806" max="1806" width="17.5703125" customWidth="1"/>
    <col min="1807" max="1807" width="18.85546875" customWidth="1"/>
    <col min="1808" max="1808" width="18.7109375" customWidth="1"/>
    <col min="1809" max="1810" width="15.85546875" customWidth="1"/>
    <col min="1811" max="1811" width="11.85546875" customWidth="1"/>
    <col min="1812" max="1812" width="8" customWidth="1"/>
    <col min="1813" max="1813" width="9.140625" customWidth="1"/>
    <col min="1814" max="1814" width="11.7109375" customWidth="1"/>
    <col min="1815" max="1815" width="10" customWidth="1"/>
    <col min="1816" max="1816" width="9.140625" customWidth="1"/>
    <col min="1817" max="1818" width="9.28515625" customWidth="1"/>
    <col min="1819" max="1819" width="9" customWidth="1"/>
    <col min="1820" max="1820" width="8.5703125" customWidth="1"/>
    <col min="1821" max="1821" width="9.140625" customWidth="1"/>
    <col min="1822" max="1822" width="8.140625" customWidth="1"/>
    <col min="1823" max="1826" width="15.42578125" customWidth="1"/>
    <col min="1827" max="1827" width="11.7109375" customWidth="1"/>
    <col min="1828" max="1828" width="66.28515625" customWidth="1"/>
    <col min="1829" max="1829" width="9.5703125" customWidth="1"/>
    <col min="1830" max="1830" width="60.42578125" customWidth="1"/>
    <col min="1831" max="1831" width="13.42578125" customWidth="1"/>
    <col min="1832" max="1832" width="56.140625" customWidth="1"/>
    <col min="1833" max="1833" width="9.5703125" customWidth="1"/>
    <col min="1834" max="1834" width="58.7109375" customWidth="1"/>
    <col min="1835" max="1835" width="9.5703125" customWidth="1"/>
    <col min="2053" max="2053" width="16.140625" customWidth="1"/>
    <col min="2054" max="2054" width="43.140625" customWidth="1"/>
    <col min="2055" max="2055" width="29.5703125" customWidth="1"/>
    <col min="2056" max="2056" width="34.140625" customWidth="1"/>
    <col min="2057" max="2057" width="7.5703125" customWidth="1"/>
    <col min="2058" max="2058" width="26.42578125" customWidth="1"/>
    <col min="2059" max="2059" width="17.140625" customWidth="1"/>
    <col min="2060" max="2060" width="19.140625" customWidth="1"/>
    <col min="2061" max="2061" width="18.42578125" customWidth="1"/>
    <col min="2062" max="2062" width="17.5703125" customWidth="1"/>
    <col min="2063" max="2063" width="18.85546875" customWidth="1"/>
    <col min="2064" max="2064" width="18.7109375" customWidth="1"/>
    <col min="2065" max="2066" width="15.85546875" customWidth="1"/>
    <col min="2067" max="2067" width="11.85546875" customWidth="1"/>
    <col min="2068" max="2068" width="8" customWidth="1"/>
    <col min="2069" max="2069" width="9.140625" customWidth="1"/>
    <col min="2070" max="2070" width="11.7109375" customWidth="1"/>
    <col min="2071" max="2071" width="10" customWidth="1"/>
    <col min="2072" max="2072" width="9.140625" customWidth="1"/>
    <col min="2073" max="2074" width="9.28515625" customWidth="1"/>
    <col min="2075" max="2075" width="9" customWidth="1"/>
    <col min="2076" max="2076" width="8.5703125" customWidth="1"/>
    <col min="2077" max="2077" width="9.140625" customWidth="1"/>
    <col min="2078" max="2078" width="8.140625" customWidth="1"/>
    <col min="2079" max="2082" width="15.42578125" customWidth="1"/>
    <col min="2083" max="2083" width="11.7109375" customWidth="1"/>
    <col min="2084" max="2084" width="66.28515625" customWidth="1"/>
    <col min="2085" max="2085" width="9.5703125" customWidth="1"/>
    <col min="2086" max="2086" width="60.42578125" customWidth="1"/>
    <col min="2087" max="2087" width="13.42578125" customWidth="1"/>
    <col min="2088" max="2088" width="56.140625" customWidth="1"/>
    <col min="2089" max="2089" width="9.5703125" customWidth="1"/>
    <col min="2090" max="2090" width="58.7109375" customWidth="1"/>
    <col min="2091" max="2091" width="9.5703125" customWidth="1"/>
    <col min="2309" max="2309" width="16.140625" customWidth="1"/>
    <col min="2310" max="2310" width="43.140625" customWidth="1"/>
    <col min="2311" max="2311" width="29.5703125" customWidth="1"/>
    <col min="2312" max="2312" width="34.140625" customWidth="1"/>
    <col min="2313" max="2313" width="7.5703125" customWidth="1"/>
    <col min="2314" max="2314" width="26.42578125" customWidth="1"/>
    <col min="2315" max="2315" width="17.140625" customWidth="1"/>
    <col min="2316" max="2316" width="19.140625" customWidth="1"/>
    <col min="2317" max="2317" width="18.42578125" customWidth="1"/>
    <col min="2318" max="2318" width="17.5703125" customWidth="1"/>
    <col min="2319" max="2319" width="18.85546875" customWidth="1"/>
    <col min="2320" max="2320" width="18.7109375" customWidth="1"/>
    <col min="2321" max="2322" width="15.85546875" customWidth="1"/>
    <col min="2323" max="2323" width="11.85546875" customWidth="1"/>
    <col min="2324" max="2324" width="8" customWidth="1"/>
    <col min="2325" max="2325" width="9.140625" customWidth="1"/>
    <col min="2326" max="2326" width="11.7109375" customWidth="1"/>
    <col min="2327" max="2327" width="10" customWidth="1"/>
    <col min="2328" max="2328" width="9.140625" customWidth="1"/>
    <col min="2329" max="2330" width="9.28515625" customWidth="1"/>
    <col min="2331" max="2331" width="9" customWidth="1"/>
    <col min="2332" max="2332" width="8.5703125" customWidth="1"/>
    <col min="2333" max="2333" width="9.140625" customWidth="1"/>
    <col min="2334" max="2334" width="8.140625" customWidth="1"/>
    <col min="2335" max="2338" width="15.42578125" customWidth="1"/>
    <col min="2339" max="2339" width="11.7109375" customWidth="1"/>
    <col min="2340" max="2340" width="66.28515625" customWidth="1"/>
    <col min="2341" max="2341" width="9.5703125" customWidth="1"/>
    <col min="2342" max="2342" width="60.42578125" customWidth="1"/>
    <col min="2343" max="2343" width="13.42578125" customWidth="1"/>
    <col min="2344" max="2344" width="56.140625" customWidth="1"/>
    <col min="2345" max="2345" width="9.5703125" customWidth="1"/>
    <col min="2346" max="2346" width="58.7109375" customWidth="1"/>
    <col min="2347" max="2347" width="9.5703125" customWidth="1"/>
    <col min="2565" max="2565" width="16.140625" customWidth="1"/>
    <col min="2566" max="2566" width="43.140625" customWidth="1"/>
    <col min="2567" max="2567" width="29.5703125" customWidth="1"/>
    <col min="2568" max="2568" width="34.140625" customWidth="1"/>
    <col min="2569" max="2569" width="7.5703125" customWidth="1"/>
    <col min="2570" max="2570" width="26.42578125" customWidth="1"/>
    <col min="2571" max="2571" width="17.140625" customWidth="1"/>
    <col min="2572" max="2572" width="19.140625" customWidth="1"/>
    <col min="2573" max="2573" width="18.42578125" customWidth="1"/>
    <col min="2574" max="2574" width="17.5703125" customWidth="1"/>
    <col min="2575" max="2575" width="18.85546875" customWidth="1"/>
    <col min="2576" max="2576" width="18.7109375" customWidth="1"/>
    <col min="2577" max="2578" width="15.85546875" customWidth="1"/>
    <col min="2579" max="2579" width="11.85546875" customWidth="1"/>
    <col min="2580" max="2580" width="8" customWidth="1"/>
    <col min="2581" max="2581" width="9.140625" customWidth="1"/>
    <col min="2582" max="2582" width="11.7109375" customWidth="1"/>
    <col min="2583" max="2583" width="10" customWidth="1"/>
    <col min="2584" max="2584" width="9.140625" customWidth="1"/>
    <col min="2585" max="2586" width="9.28515625" customWidth="1"/>
    <col min="2587" max="2587" width="9" customWidth="1"/>
    <col min="2588" max="2588" width="8.5703125" customWidth="1"/>
    <col min="2589" max="2589" width="9.140625" customWidth="1"/>
    <col min="2590" max="2590" width="8.140625" customWidth="1"/>
    <col min="2591" max="2594" width="15.42578125" customWidth="1"/>
    <col min="2595" max="2595" width="11.7109375" customWidth="1"/>
    <col min="2596" max="2596" width="66.28515625" customWidth="1"/>
    <col min="2597" max="2597" width="9.5703125" customWidth="1"/>
    <col min="2598" max="2598" width="60.42578125" customWidth="1"/>
    <col min="2599" max="2599" width="13.42578125" customWidth="1"/>
    <col min="2600" max="2600" width="56.140625" customWidth="1"/>
    <col min="2601" max="2601" width="9.5703125" customWidth="1"/>
    <col min="2602" max="2602" width="58.7109375" customWidth="1"/>
    <col min="2603" max="2603" width="9.5703125" customWidth="1"/>
    <col min="2821" max="2821" width="16.140625" customWidth="1"/>
    <col min="2822" max="2822" width="43.140625" customWidth="1"/>
    <col min="2823" max="2823" width="29.5703125" customWidth="1"/>
    <col min="2824" max="2824" width="34.140625" customWidth="1"/>
    <col min="2825" max="2825" width="7.5703125" customWidth="1"/>
    <col min="2826" max="2826" width="26.42578125" customWidth="1"/>
    <col min="2827" max="2827" width="17.140625" customWidth="1"/>
    <col min="2828" max="2828" width="19.140625" customWidth="1"/>
    <col min="2829" max="2829" width="18.42578125" customWidth="1"/>
    <col min="2830" max="2830" width="17.5703125" customWidth="1"/>
    <col min="2831" max="2831" width="18.85546875" customWidth="1"/>
    <col min="2832" max="2832" width="18.7109375" customWidth="1"/>
    <col min="2833" max="2834" width="15.85546875" customWidth="1"/>
    <col min="2835" max="2835" width="11.85546875" customWidth="1"/>
    <col min="2836" max="2836" width="8" customWidth="1"/>
    <col min="2837" max="2837" width="9.140625" customWidth="1"/>
    <col min="2838" max="2838" width="11.7109375" customWidth="1"/>
    <col min="2839" max="2839" width="10" customWidth="1"/>
    <col min="2840" max="2840" width="9.140625" customWidth="1"/>
    <col min="2841" max="2842" width="9.28515625" customWidth="1"/>
    <col min="2843" max="2843" width="9" customWidth="1"/>
    <col min="2844" max="2844" width="8.5703125" customWidth="1"/>
    <col min="2845" max="2845" width="9.140625" customWidth="1"/>
    <col min="2846" max="2846" width="8.140625" customWidth="1"/>
    <col min="2847" max="2850" width="15.42578125" customWidth="1"/>
    <col min="2851" max="2851" width="11.7109375" customWidth="1"/>
    <col min="2852" max="2852" width="66.28515625" customWidth="1"/>
    <col min="2853" max="2853" width="9.5703125" customWidth="1"/>
    <col min="2854" max="2854" width="60.42578125" customWidth="1"/>
    <col min="2855" max="2855" width="13.42578125" customWidth="1"/>
    <col min="2856" max="2856" width="56.140625" customWidth="1"/>
    <col min="2857" max="2857" width="9.5703125" customWidth="1"/>
    <col min="2858" max="2858" width="58.7109375" customWidth="1"/>
    <col min="2859" max="2859" width="9.5703125" customWidth="1"/>
    <col min="3077" max="3077" width="16.140625" customWidth="1"/>
    <col min="3078" max="3078" width="43.140625" customWidth="1"/>
    <col min="3079" max="3079" width="29.5703125" customWidth="1"/>
    <col min="3080" max="3080" width="34.140625" customWidth="1"/>
    <col min="3081" max="3081" width="7.5703125" customWidth="1"/>
    <col min="3082" max="3082" width="26.42578125" customWidth="1"/>
    <col min="3083" max="3083" width="17.140625" customWidth="1"/>
    <col min="3084" max="3084" width="19.140625" customWidth="1"/>
    <col min="3085" max="3085" width="18.42578125" customWidth="1"/>
    <col min="3086" max="3086" width="17.5703125" customWidth="1"/>
    <col min="3087" max="3087" width="18.85546875" customWidth="1"/>
    <col min="3088" max="3088" width="18.7109375" customWidth="1"/>
    <col min="3089" max="3090" width="15.85546875" customWidth="1"/>
    <col min="3091" max="3091" width="11.85546875" customWidth="1"/>
    <col min="3092" max="3092" width="8" customWidth="1"/>
    <col min="3093" max="3093" width="9.140625" customWidth="1"/>
    <col min="3094" max="3094" width="11.7109375" customWidth="1"/>
    <col min="3095" max="3095" width="10" customWidth="1"/>
    <col min="3096" max="3096" width="9.140625" customWidth="1"/>
    <col min="3097" max="3098" width="9.28515625" customWidth="1"/>
    <col min="3099" max="3099" width="9" customWidth="1"/>
    <col min="3100" max="3100" width="8.5703125" customWidth="1"/>
    <col min="3101" max="3101" width="9.140625" customWidth="1"/>
    <col min="3102" max="3102" width="8.140625" customWidth="1"/>
    <col min="3103" max="3106" width="15.42578125" customWidth="1"/>
    <col min="3107" max="3107" width="11.7109375" customWidth="1"/>
    <col min="3108" max="3108" width="66.28515625" customWidth="1"/>
    <col min="3109" max="3109" width="9.5703125" customWidth="1"/>
    <col min="3110" max="3110" width="60.42578125" customWidth="1"/>
    <col min="3111" max="3111" width="13.42578125" customWidth="1"/>
    <col min="3112" max="3112" width="56.140625" customWidth="1"/>
    <col min="3113" max="3113" width="9.5703125" customWidth="1"/>
    <col min="3114" max="3114" width="58.7109375" customWidth="1"/>
    <col min="3115" max="3115" width="9.5703125" customWidth="1"/>
    <col min="3333" max="3333" width="16.140625" customWidth="1"/>
    <col min="3334" max="3334" width="43.140625" customWidth="1"/>
    <col min="3335" max="3335" width="29.5703125" customWidth="1"/>
    <col min="3336" max="3336" width="34.140625" customWidth="1"/>
    <col min="3337" max="3337" width="7.5703125" customWidth="1"/>
    <col min="3338" max="3338" width="26.42578125" customWidth="1"/>
    <col min="3339" max="3339" width="17.140625" customWidth="1"/>
    <col min="3340" max="3340" width="19.140625" customWidth="1"/>
    <col min="3341" max="3341" width="18.42578125" customWidth="1"/>
    <col min="3342" max="3342" width="17.5703125" customWidth="1"/>
    <col min="3343" max="3343" width="18.85546875" customWidth="1"/>
    <col min="3344" max="3344" width="18.7109375" customWidth="1"/>
    <col min="3345" max="3346" width="15.85546875" customWidth="1"/>
    <col min="3347" max="3347" width="11.85546875" customWidth="1"/>
    <col min="3348" max="3348" width="8" customWidth="1"/>
    <col min="3349" max="3349" width="9.140625" customWidth="1"/>
    <col min="3350" max="3350" width="11.7109375" customWidth="1"/>
    <col min="3351" max="3351" width="10" customWidth="1"/>
    <col min="3352" max="3352" width="9.140625" customWidth="1"/>
    <col min="3353" max="3354" width="9.28515625" customWidth="1"/>
    <col min="3355" max="3355" width="9" customWidth="1"/>
    <col min="3356" max="3356" width="8.5703125" customWidth="1"/>
    <col min="3357" max="3357" width="9.140625" customWidth="1"/>
    <col min="3358" max="3358" width="8.140625" customWidth="1"/>
    <col min="3359" max="3362" width="15.42578125" customWidth="1"/>
    <col min="3363" max="3363" width="11.7109375" customWidth="1"/>
    <col min="3364" max="3364" width="66.28515625" customWidth="1"/>
    <col min="3365" max="3365" width="9.5703125" customWidth="1"/>
    <col min="3366" max="3366" width="60.42578125" customWidth="1"/>
    <col min="3367" max="3367" width="13.42578125" customWidth="1"/>
    <col min="3368" max="3368" width="56.140625" customWidth="1"/>
    <col min="3369" max="3369" width="9.5703125" customWidth="1"/>
    <col min="3370" max="3370" width="58.7109375" customWidth="1"/>
    <col min="3371" max="3371" width="9.5703125" customWidth="1"/>
    <col min="3589" max="3589" width="16.140625" customWidth="1"/>
    <col min="3590" max="3590" width="43.140625" customWidth="1"/>
    <col min="3591" max="3591" width="29.5703125" customWidth="1"/>
    <col min="3592" max="3592" width="34.140625" customWidth="1"/>
    <col min="3593" max="3593" width="7.5703125" customWidth="1"/>
    <col min="3594" max="3594" width="26.42578125" customWidth="1"/>
    <col min="3595" max="3595" width="17.140625" customWidth="1"/>
    <col min="3596" max="3596" width="19.140625" customWidth="1"/>
    <col min="3597" max="3597" width="18.42578125" customWidth="1"/>
    <col min="3598" max="3598" width="17.5703125" customWidth="1"/>
    <col min="3599" max="3599" width="18.85546875" customWidth="1"/>
    <col min="3600" max="3600" width="18.7109375" customWidth="1"/>
    <col min="3601" max="3602" width="15.85546875" customWidth="1"/>
    <col min="3603" max="3603" width="11.85546875" customWidth="1"/>
    <col min="3604" max="3604" width="8" customWidth="1"/>
    <col min="3605" max="3605" width="9.140625" customWidth="1"/>
    <col min="3606" max="3606" width="11.7109375" customWidth="1"/>
    <col min="3607" max="3607" width="10" customWidth="1"/>
    <col min="3608" max="3608" width="9.140625" customWidth="1"/>
    <col min="3609" max="3610" width="9.28515625" customWidth="1"/>
    <col min="3611" max="3611" width="9" customWidth="1"/>
    <col min="3612" max="3612" width="8.5703125" customWidth="1"/>
    <col min="3613" max="3613" width="9.140625" customWidth="1"/>
    <col min="3614" max="3614" width="8.140625" customWidth="1"/>
    <col min="3615" max="3618" width="15.42578125" customWidth="1"/>
    <col min="3619" max="3619" width="11.7109375" customWidth="1"/>
    <col min="3620" max="3620" width="66.28515625" customWidth="1"/>
    <col min="3621" max="3621" width="9.5703125" customWidth="1"/>
    <col min="3622" max="3622" width="60.42578125" customWidth="1"/>
    <col min="3623" max="3623" width="13.42578125" customWidth="1"/>
    <col min="3624" max="3624" width="56.140625" customWidth="1"/>
    <col min="3625" max="3625" width="9.5703125" customWidth="1"/>
    <col min="3626" max="3626" width="58.7109375" customWidth="1"/>
    <col min="3627" max="3627" width="9.5703125" customWidth="1"/>
    <col min="3845" max="3845" width="16.140625" customWidth="1"/>
    <col min="3846" max="3846" width="43.140625" customWidth="1"/>
    <col min="3847" max="3847" width="29.5703125" customWidth="1"/>
    <col min="3848" max="3848" width="34.140625" customWidth="1"/>
    <col min="3849" max="3849" width="7.5703125" customWidth="1"/>
    <col min="3850" max="3850" width="26.42578125" customWidth="1"/>
    <col min="3851" max="3851" width="17.140625" customWidth="1"/>
    <col min="3852" max="3852" width="19.140625" customWidth="1"/>
    <col min="3853" max="3853" width="18.42578125" customWidth="1"/>
    <col min="3854" max="3854" width="17.5703125" customWidth="1"/>
    <col min="3855" max="3855" width="18.85546875" customWidth="1"/>
    <col min="3856" max="3856" width="18.7109375" customWidth="1"/>
    <col min="3857" max="3858" width="15.85546875" customWidth="1"/>
    <col min="3859" max="3859" width="11.85546875" customWidth="1"/>
    <col min="3860" max="3860" width="8" customWidth="1"/>
    <col min="3861" max="3861" width="9.140625" customWidth="1"/>
    <col min="3862" max="3862" width="11.7109375" customWidth="1"/>
    <col min="3863" max="3863" width="10" customWidth="1"/>
    <col min="3864" max="3864" width="9.140625" customWidth="1"/>
    <col min="3865" max="3866" width="9.28515625" customWidth="1"/>
    <col min="3867" max="3867" width="9" customWidth="1"/>
    <col min="3868" max="3868" width="8.5703125" customWidth="1"/>
    <col min="3869" max="3869" width="9.140625" customWidth="1"/>
    <col min="3870" max="3870" width="8.140625" customWidth="1"/>
    <col min="3871" max="3874" width="15.42578125" customWidth="1"/>
    <col min="3875" max="3875" width="11.7109375" customWidth="1"/>
    <col min="3876" max="3876" width="66.28515625" customWidth="1"/>
    <col min="3877" max="3877" width="9.5703125" customWidth="1"/>
    <col min="3878" max="3878" width="60.42578125" customWidth="1"/>
    <col min="3879" max="3879" width="13.42578125" customWidth="1"/>
    <col min="3880" max="3880" width="56.140625" customWidth="1"/>
    <col min="3881" max="3881" width="9.5703125" customWidth="1"/>
    <col min="3882" max="3882" width="58.7109375" customWidth="1"/>
    <col min="3883" max="3883" width="9.5703125" customWidth="1"/>
    <col min="4101" max="4101" width="16.140625" customWidth="1"/>
    <col min="4102" max="4102" width="43.140625" customWidth="1"/>
    <col min="4103" max="4103" width="29.5703125" customWidth="1"/>
    <col min="4104" max="4104" width="34.140625" customWidth="1"/>
    <col min="4105" max="4105" width="7.5703125" customWidth="1"/>
    <col min="4106" max="4106" width="26.42578125" customWidth="1"/>
    <col min="4107" max="4107" width="17.140625" customWidth="1"/>
    <col min="4108" max="4108" width="19.140625" customWidth="1"/>
    <col min="4109" max="4109" width="18.42578125" customWidth="1"/>
    <col min="4110" max="4110" width="17.5703125" customWidth="1"/>
    <col min="4111" max="4111" width="18.85546875" customWidth="1"/>
    <col min="4112" max="4112" width="18.7109375" customWidth="1"/>
    <col min="4113" max="4114" width="15.85546875" customWidth="1"/>
    <col min="4115" max="4115" width="11.85546875" customWidth="1"/>
    <col min="4116" max="4116" width="8" customWidth="1"/>
    <col min="4117" max="4117" width="9.140625" customWidth="1"/>
    <col min="4118" max="4118" width="11.7109375" customWidth="1"/>
    <col min="4119" max="4119" width="10" customWidth="1"/>
    <col min="4120" max="4120" width="9.140625" customWidth="1"/>
    <col min="4121" max="4122" width="9.28515625" customWidth="1"/>
    <col min="4123" max="4123" width="9" customWidth="1"/>
    <col min="4124" max="4124" width="8.5703125" customWidth="1"/>
    <col min="4125" max="4125" width="9.140625" customWidth="1"/>
    <col min="4126" max="4126" width="8.140625" customWidth="1"/>
    <col min="4127" max="4130" width="15.42578125" customWidth="1"/>
    <col min="4131" max="4131" width="11.7109375" customWidth="1"/>
    <col min="4132" max="4132" width="66.28515625" customWidth="1"/>
    <col min="4133" max="4133" width="9.5703125" customWidth="1"/>
    <col min="4134" max="4134" width="60.42578125" customWidth="1"/>
    <col min="4135" max="4135" width="13.42578125" customWidth="1"/>
    <col min="4136" max="4136" width="56.140625" customWidth="1"/>
    <col min="4137" max="4137" width="9.5703125" customWidth="1"/>
    <col min="4138" max="4138" width="58.7109375" customWidth="1"/>
    <col min="4139" max="4139" width="9.5703125" customWidth="1"/>
    <col min="4357" max="4357" width="16.140625" customWidth="1"/>
    <col min="4358" max="4358" width="43.140625" customWidth="1"/>
    <col min="4359" max="4359" width="29.5703125" customWidth="1"/>
    <col min="4360" max="4360" width="34.140625" customWidth="1"/>
    <col min="4361" max="4361" width="7.5703125" customWidth="1"/>
    <col min="4362" max="4362" width="26.42578125" customWidth="1"/>
    <col min="4363" max="4363" width="17.140625" customWidth="1"/>
    <col min="4364" max="4364" width="19.140625" customWidth="1"/>
    <col min="4365" max="4365" width="18.42578125" customWidth="1"/>
    <col min="4366" max="4366" width="17.5703125" customWidth="1"/>
    <col min="4367" max="4367" width="18.85546875" customWidth="1"/>
    <col min="4368" max="4368" width="18.7109375" customWidth="1"/>
    <col min="4369" max="4370" width="15.85546875" customWidth="1"/>
    <col min="4371" max="4371" width="11.85546875" customWidth="1"/>
    <col min="4372" max="4372" width="8" customWidth="1"/>
    <col min="4373" max="4373" width="9.140625" customWidth="1"/>
    <col min="4374" max="4374" width="11.7109375" customWidth="1"/>
    <col min="4375" max="4375" width="10" customWidth="1"/>
    <col min="4376" max="4376" width="9.140625" customWidth="1"/>
    <col min="4377" max="4378" width="9.28515625" customWidth="1"/>
    <col min="4379" max="4379" width="9" customWidth="1"/>
    <col min="4380" max="4380" width="8.5703125" customWidth="1"/>
    <col min="4381" max="4381" width="9.140625" customWidth="1"/>
    <col min="4382" max="4382" width="8.140625" customWidth="1"/>
    <col min="4383" max="4386" width="15.42578125" customWidth="1"/>
    <col min="4387" max="4387" width="11.7109375" customWidth="1"/>
    <col min="4388" max="4388" width="66.28515625" customWidth="1"/>
    <col min="4389" max="4389" width="9.5703125" customWidth="1"/>
    <col min="4390" max="4390" width="60.42578125" customWidth="1"/>
    <col min="4391" max="4391" width="13.42578125" customWidth="1"/>
    <col min="4392" max="4392" width="56.140625" customWidth="1"/>
    <col min="4393" max="4393" width="9.5703125" customWidth="1"/>
    <col min="4394" max="4394" width="58.7109375" customWidth="1"/>
    <col min="4395" max="4395" width="9.5703125" customWidth="1"/>
    <col min="4613" max="4613" width="16.140625" customWidth="1"/>
    <col min="4614" max="4614" width="43.140625" customWidth="1"/>
    <col min="4615" max="4615" width="29.5703125" customWidth="1"/>
    <col min="4616" max="4616" width="34.140625" customWidth="1"/>
    <col min="4617" max="4617" width="7.5703125" customWidth="1"/>
    <col min="4618" max="4618" width="26.42578125" customWidth="1"/>
    <col min="4619" max="4619" width="17.140625" customWidth="1"/>
    <col min="4620" max="4620" width="19.140625" customWidth="1"/>
    <col min="4621" max="4621" width="18.42578125" customWidth="1"/>
    <col min="4622" max="4622" width="17.5703125" customWidth="1"/>
    <col min="4623" max="4623" width="18.85546875" customWidth="1"/>
    <col min="4624" max="4624" width="18.7109375" customWidth="1"/>
    <col min="4625" max="4626" width="15.85546875" customWidth="1"/>
    <col min="4627" max="4627" width="11.85546875" customWidth="1"/>
    <col min="4628" max="4628" width="8" customWidth="1"/>
    <col min="4629" max="4629" width="9.140625" customWidth="1"/>
    <col min="4630" max="4630" width="11.7109375" customWidth="1"/>
    <col min="4631" max="4631" width="10" customWidth="1"/>
    <col min="4632" max="4632" width="9.140625" customWidth="1"/>
    <col min="4633" max="4634" width="9.28515625" customWidth="1"/>
    <col min="4635" max="4635" width="9" customWidth="1"/>
    <col min="4636" max="4636" width="8.5703125" customWidth="1"/>
    <col min="4637" max="4637" width="9.140625" customWidth="1"/>
    <col min="4638" max="4638" width="8.140625" customWidth="1"/>
    <col min="4639" max="4642" width="15.42578125" customWidth="1"/>
    <col min="4643" max="4643" width="11.7109375" customWidth="1"/>
    <col min="4644" max="4644" width="66.28515625" customWidth="1"/>
    <col min="4645" max="4645" width="9.5703125" customWidth="1"/>
    <col min="4646" max="4646" width="60.42578125" customWidth="1"/>
    <col min="4647" max="4647" width="13.42578125" customWidth="1"/>
    <col min="4648" max="4648" width="56.140625" customWidth="1"/>
    <col min="4649" max="4649" width="9.5703125" customWidth="1"/>
    <col min="4650" max="4650" width="58.7109375" customWidth="1"/>
    <col min="4651" max="4651" width="9.5703125" customWidth="1"/>
    <col min="4869" max="4869" width="16.140625" customWidth="1"/>
    <col min="4870" max="4870" width="43.140625" customWidth="1"/>
    <col min="4871" max="4871" width="29.5703125" customWidth="1"/>
    <col min="4872" max="4872" width="34.140625" customWidth="1"/>
    <col min="4873" max="4873" width="7.5703125" customWidth="1"/>
    <col min="4874" max="4874" width="26.42578125" customWidth="1"/>
    <col min="4875" max="4875" width="17.140625" customWidth="1"/>
    <col min="4876" max="4876" width="19.140625" customWidth="1"/>
    <col min="4877" max="4877" width="18.42578125" customWidth="1"/>
    <col min="4878" max="4878" width="17.5703125" customWidth="1"/>
    <col min="4879" max="4879" width="18.85546875" customWidth="1"/>
    <col min="4880" max="4880" width="18.7109375" customWidth="1"/>
    <col min="4881" max="4882" width="15.85546875" customWidth="1"/>
    <col min="4883" max="4883" width="11.85546875" customWidth="1"/>
    <col min="4884" max="4884" width="8" customWidth="1"/>
    <col min="4885" max="4885" width="9.140625" customWidth="1"/>
    <col min="4886" max="4886" width="11.7109375" customWidth="1"/>
    <col min="4887" max="4887" width="10" customWidth="1"/>
    <col min="4888" max="4888" width="9.140625" customWidth="1"/>
    <col min="4889" max="4890" width="9.28515625" customWidth="1"/>
    <col min="4891" max="4891" width="9" customWidth="1"/>
    <col min="4892" max="4892" width="8.5703125" customWidth="1"/>
    <col min="4893" max="4893" width="9.140625" customWidth="1"/>
    <col min="4894" max="4894" width="8.140625" customWidth="1"/>
    <col min="4895" max="4898" width="15.42578125" customWidth="1"/>
    <col min="4899" max="4899" width="11.7109375" customWidth="1"/>
    <col min="4900" max="4900" width="66.28515625" customWidth="1"/>
    <col min="4901" max="4901" width="9.5703125" customWidth="1"/>
    <col min="4902" max="4902" width="60.42578125" customWidth="1"/>
    <col min="4903" max="4903" width="13.42578125" customWidth="1"/>
    <col min="4904" max="4904" width="56.140625" customWidth="1"/>
    <col min="4905" max="4905" width="9.5703125" customWidth="1"/>
    <col min="4906" max="4906" width="58.7109375" customWidth="1"/>
    <col min="4907" max="4907" width="9.5703125" customWidth="1"/>
    <col min="5125" max="5125" width="16.140625" customWidth="1"/>
    <col min="5126" max="5126" width="43.140625" customWidth="1"/>
    <col min="5127" max="5127" width="29.5703125" customWidth="1"/>
    <col min="5128" max="5128" width="34.140625" customWidth="1"/>
    <col min="5129" max="5129" width="7.5703125" customWidth="1"/>
    <col min="5130" max="5130" width="26.42578125" customWidth="1"/>
    <col min="5131" max="5131" width="17.140625" customWidth="1"/>
    <col min="5132" max="5132" width="19.140625" customWidth="1"/>
    <col min="5133" max="5133" width="18.42578125" customWidth="1"/>
    <col min="5134" max="5134" width="17.5703125" customWidth="1"/>
    <col min="5135" max="5135" width="18.85546875" customWidth="1"/>
    <col min="5136" max="5136" width="18.7109375" customWidth="1"/>
    <col min="5137" max="5138" width="15.85546875" customWidth="1"/>
    <col min="5139" max="5139" width="11.85546875" customWidth="1"/>
    <col min="5140" max="5140" width="8" customWidth="1"/>
    <col min="5141" max="5141" width="9.140625" customWidth="1"/>
    <col min="5142" max="5142" width="11.7109375" customWidth="1"/>
    <col min="5143" max="5143" width="10" customWidth="1"/>
    <col min="5144" max="5144" width="9.140625" customWidth="1"/>
    <col min="5145" max="5146" width="9.28515625" customWidth="1"/>
    <col min="5147" max="5147" width="9" customWidth="1"/>
    <col min="5148" max="5148" width="8.5703125" customWidth="1"/>
    <col min="5149" max="5149" width="9.140625" customWidth="1"/>
    <col min="5150" max="5150" width="8.140625" customWidth="1"/>
    <col min="5151" max="5154" width="15.42578125" customWidth="1"/>
    <col min="5155" max="5155" width="11.7109375" customWidth="1"/>
    <col min="5156" max="5156" width="66.28515625" customWidth="1"/>
    <col min="5157" max="5157" width="9.5703125" customWidth="1"/>
    <col min="5158" max="5158" width="60.42578125" customWidth="1"/>
    <col min="5159" max="5159" width="13.42578125" customWidth="1"/>
    <col min="5160" max="5160" width="56.140625" customWidth="1"/>
    <col min="5161" max="5161" width="9.5703125" customWidth="1"/>
    <col min="5162" max="5162" width="58.7109375" customWidth="1"/>
    <col min="5163" max="5163" width="9.5703125" customWidth="1"/>
    <col min="5381" max="5381" width="16.140625" customWidth="1"/>
    <col min="5382" max="5382" width="43.140625" customWidth="1"/>
    <col min="5383" max="5383" width="29.5703125" customWidth="1"/>
    <col min="5384" max="5384" width="34.140625" customWidth="1"/>
    <col min="5385" max="5385" width="7.5703125" customWidth="1"/>
    <col min="5386" max="5386" width="26.42578125" customWidth="1"/>
    <col min="5387" max="5387" width="17.140625" customWidth="1"/>
    <col min="5388" max="5388" width="19.140625" customWidth="1"/>
    <col min="5389" max="5389" width="18.42578125" customWidth="1"/>
    <col min="5390" max="5390" width="17.5703125" customWidth="1"/>
    <col min="5391" max="5391" width="18.85546875" customWidth="1"/>
    <col min="5392" max="5392" width="18.7109375" customWidth="1"/>
    <col min="5393" max="5394" width="15.85546875" customWidth="1"/>
    <col min="5395" max="5395" width="11.85546875" customWidth="1"/>
    <col min="5396" max="5396" width="8" customWidth="1"/>
    <col min="5397" max="5397" width="9.140625" customWidth="1"/>
    <col min="5398" max="5398" width="11.7109375" customWidth="1"/>
    <col min="5399" max="5399" width="10" customWidth="1"/>
    <col min="5400" max="5400" width="9.140625" customWidth="1"/>
    <col min="5401" max="5402" width="9.28515625" customWidth="1"/>
    <col min="5403" max="5403" width="9" customWidth="1"/>
    <col min="5404" max="5404" width="8.5703125" customWidth="1"/>
    <col min="5405" max="5405" width="9.140625" customWidth="1"/>
    <col min="5406" max="5406" width="8.140625" customWidth="1"/>
    <col min="5407" max="5410" width="15.42578125" customWidth="1"/>
    <col min="5411" max="5411" width="11.7109375" customWidth="1"/>
    <col min="5412" max="5412" width="66.28515625" customWidth="1"/>
    <col min="5413" max="5413" width="9.5703125" customWidth="1"/>
    <col min="5414" max="5414" width="60.42578125" customWidth="1"/>
    <col min="5415" max="5415" width="13.42578125" customWidth="1"/>
    <col min="5416" max="5416" width="56.140625" customWidth="1"/>
    <col min="5417" max="5417" width="9.5703125" customWidth="1"/>
    <col min="5418" max="5418" width="58.7109375" customWidth="1"/>
    <col min="5419" max="5419" width="9.5703125" customWidth="1"/>
    <col min="5637" max="5637" width="16.140625" customWidth="1"/>
    <col min="5638" max="5638" width="43.140625" customWidth="1"/>
    <col min="5639" max="5639" width="29.5703125" customWidth="1"/>
    <col min="5640" max="5640" width="34.140625" customWidth="1"/>
    <col min="5641" max="5641" width="7.5703125" customWidth="1"/>
    <col min="5642" max="5642" width="26.42578125" customWidth="1"/>
    <col min="5643" max="5643" width="17.140625" customWidth="1"/>
    <col min="5644" max="5644" width="19.140625" customWidth="1"/>
    <col min="5645" max="5645" width="18.42578125" customWidth="1"/>
    <col min="5646" max="5646" width="17.5703125" customWidth="1"/>
    <col min="5647" max="5647" width="18.85546875" customWidth="1"/>
    <col min="5648" max="5648" width="18.7109375" customWidth="1"/>
    <col min="5649" max="5650" width="15.85546875" customWidth="1"/>
    <col min="5651" max="5651" width="11.85546875" customWidth="1"/>
    <col min="5652" max="5652" width="8" customWidth="1"/>
    <col min="5653" max="5653" width="9.140625" customWidth="1"/>
    <col min="5654" max="5654" width="11.7109375" customWidth="1"/>
    <col min="5655" max="5655" width="10" customWidth="1"/>
    <col min="5656" max="5656" width="9.140625" customWidth="1"/>
    <col min="5657" max="5658" width="9.28515625" customWidth="1"/>
    <col min="5659" max="5659" width="9" customWidth="1"/>
    <col min="5660" max="5660" width="8.5703125" customWidth="1"/>
    <col min="5661" max="5661" width="9.140625" customWidth="1"/>
    <col min="5662" max="5662" width="8.140625" customWidth="1"/>
    <col min="5663" max="5666" width="15.42578125" customWidth="1"/>
    <col min="5667" max="5667" width="11.7109375" customWidth="1"/>
    <col min="5668" max="5668" width="66.28515625" customWidth="1"/>
    <col min="5669" max="5669" width="9.5703125" customWidth="1"/>
    <col min="5670" max="5670" width="60.42578125" customWidth="1"/>
    <col min="5671" max="5671" width="13.42578125" customWidth="1"/>
    <col min="5672" max="5672" width="56.140625" customWidth="1"/>
    <col min="5673" max="5673" width="9.5703125" customWidth="1"/>
    <col min="5674" max="5674" width="58.7109375" customWidth="1"/>
    <col min="5675" max="5675" width="9.5703125" customWidth="1"/>
    <col min="5893" max="5893" width="16.140625" customWidth="1"/>
    <col min="5894" max="5894" width="43.140625" customWidth="1"/>
    <col min="5895" max="5895" width="29.5703125" customWidth="1"/>
    <col min="5896" max="5896" width="34.140625" customWidth="1"/>
    <col min="5897" max="5897" width="7.5703125" customWidth="1"/>
    <col min="5898" max="5898" width="26.42578125" customWidth="1"/>
    <col min="5899" max="5899" width="17.140625" customWidth="1"/>
    <col min="5900" max="5900" width="19.140625" customWidth="1"/>
    <col min="5901" max="5901" width="18.42578125" customWidth="1"/>
    <col min="5902" max="5902" width="17.5703125" customWidth="1"/>
    <col min="5903" max="5903" width="18.85546875" customWidth="1"/>
    <col min="5904" max="5904" width="18.7109375" customWidth="1"/>
    <col min="5905" max="5906" width="15.85546875" customWidth="1"/>
    <col min="5907" max="5907" width="11.85546875" customWidth="1"/>
    <col min="5908" max="5908" width="8" customWidth="1"/>
    <col min="5909" max="5909" width="9.140625" customWidth="1"/>
    <col min="5910" max="5910" width="11.7109375" customWidth="1"/>
    <col min="5911" max="5911" width="10" customWidth="1"/>
    <col min="5912" max="5912" width="9.140625" customWidth="1"/>
    <col min="5913" max="5914" width="9.28515625" customWidth="1"/>
    <col min="5915" max="5915" width="9" customWidth="1"/>
    <col min="5916" max="5916" width="8.5703125" customWidth="1"/>
    <col min="5917" max="5917" width="9.140625" customWidth="1"/>
    <col min="5918" max="5918" width="8.140625" customWidth="1"/>
    <col min="5919" max="5922" width="15.42578125" customWidth="1"/>
    <col min="5923" max="5923" width="11.7109375" customWidth="1"/>
    <col min="5924" max="5924" width="66.28515625" customWidth="1"/>
    <col min="5925" max="5925" width="9.5703125" customWidth="1"/>
    <col min="5926" max="5926" width="60.42578125" customWidth="1"/>
    <col min="5927" max="5927" width="13.42578125" customWidth="1"/>
    <col min="5928" max="5928" width="56.140625" customWidth="1"/>
    <col min="5929" max="5929" width="9.5703125" customWidth="1"/>
    <col min="5930" max="5930" width="58.7109375" customWidth="1"/>
    <col min="5931" max="5931" width="9.5703125" customWidth="1"/>
    <col min="6149" max="6149" width="16.140625" customWidth="1"/>
    <col min="6150" max="6150" width="43.140625" customWidth="1"/>
    <col min="6151" max="6151" width="29.5703125" customWidth="1"/>
    <col min="6152" max="6152" width="34.140625" customWidth="1"/>
    <col min="6153" max="6153" width="7.5703125" customWidth="1"/>
    <col min="6154" max="6154" width="26.42578125" customWidth="1"/>
    <col min="6155" max="6155" width="17.140625" customWidth="1"/>
    <col min="6156" max="6156" width="19.140625" customWidth="1"/>
    <col min="6157" max="6157" width="18.42578125" customWidth="1"/>
    <col min="6158" max="6158" width="17.5703125" customWidth="1"/>
    <col min="6159" max="6159" width="18.85546875" customWidth="1"/>
    <col min="6160" max="6160" width="18.7109375" customWidth="1"/>
    <col min="6161" max="6162" width="15.85546875" customWidth="1"/>
    <col min="6163" max="6163" width="11.85546875" customWidth="1"/>
    <col min="6164" max="6164" width="8" customWidth="1"/>
    <col min="6165" max="6165" width="9.140625" customWidth="1"/>
    <col min="6166" max="6166" width="11.7109375" customWidth="1"/>
    <col min="6167" max="6167" width="10" customWidth="1"/>
    <col min="6168" max="6168" width="9.140625" customWidth="1"/>
    <col min="6169" max="6170" width="9.28515625" customWidth="1"/>
    <col min="6171" max="6171" width="9" customWidth="1"/>
    <col min="6172" max="6172" width="8.5703125" customWidth="1"/>
    <col min="6173" max="6173" width="9.140625" customWidth="1"/>
    <col min="6174" max="6174" width="8.140625" customWidth="1"/>
    <col min="6175" max="6178" width="15.42578125" customWidth="1"/>
    <col min="6179" max="6179" width="11.7109375" customWidth="1"/>
    <col min="6180" max="6180" width="66.28515625" customWidth="1"/>
    <col min="6181" max="6181" width="9.5703125" customWidth="1"/>
    <col min="6182" max="6182" width="60.42578125" customWidth="1"/>
    <col min="6183" max="6183" width="13.42578125" customWidth="1"/>
    <col min="6184" max="6184" width="56.140625" customWidth="1"/>
    <col min="6185" max="6185" width="9.5703125" customWidth="1"/>
    <col min="6186" max="6186" width="58.7109375" customWidth="1"/>
    <col min="6187" max="6187" width="9.5703125" customWidth="1"/>
    <col min="6405" max="6405" width="16.140625" customWidth="1"/>
    <col min="6406" max="6406" width="43.140625" customWidth="1"/>
    <col min="6407" max="6407" width="29.5703125" customWidth="1"/>
    <col min="6408" max="6408" width="34.140625" customWidth="1"/>
    <col min="6409" max="6409" width="7.5703125" customWidth="1"/>
    <col min="6410" max="6410" width="26.42578125" customWidth="1"/>
    <col min="6411" max="6411" width="17.140625" customWidth="1"/>
    <col min="6412" max="6412" width="19.140625" customWidth="1"/>
    <col min="6413" max="6413" width="18.42578125" customWidth="1"/>
    <col min="6414" max="6414" width="17.5703125" customWidth="1"/>
    <col min="6415" max="6415" width="18.85546875" customWidth="1"/>
    <col min="6416" max="6416" width="18.7109375" customWidth="1"/>
    <col min="6417" max="6418" width="15.85546875" customWidth="1"/>
    <col min="6419" max="6419" width="11.85546875" customWidth="1"/>
    <col min="6420" max="6420" width="8" customWidth="1"/>
    <col min="6421" max="6421" width="9.140625" customWidth="1"/>
    <col min="6422" max="6422" width="11.7109375" customWidth="1"/>
    <col min="6423" max="6423" width="10" customWidth="1"/>
    <col min="6424" max="6424" width="9.140625" customWidth="1"/>
    <col min="6425" max="6426" width="9.28515625" customWidth="1"/>
    <col min="6427" max="6427" width="9" customWidth="1"/>
    <col min="6428" max="6428" width="8.5703125" customWidth="1"/>
    <col min="6429" max="6429" width="9.140625" customWidth="1"/>
    <col min="6430" max="6430" width="8.140625" customWidth="1"/>
    <col min="6431" max="6434" width="15.42578125" customWidth="1"/>
    <col min="6435" max="6435" width="11.7109375" customWidth="1"/>
    <col min="6436" max="6436" width="66.28515625" customWidth="1"/>
    <col min="6437" max="6437" width="9.5703125" customWidth="1"/>
    <col min="6438" max="6438" width="60.42578125" customWidth="1"/>
    <col min="6439" max="6439" width="13.42578125" customWidth="1"/>
    <col min="6440" max="6440" width="56.140625" customWidth="1"/>
    <col min="6441" max="6441" width="9.5703125" customWidth="1"/>
    <col min="6442" max="6442" width="58.7109375" customWidth="1"/>
    <col min="6443" max="6443" width="9.5703125" customWidth="1"/>
    <col min="6661" max="6661" width="16.140625" customWidth="1"/>
    <col min="6662" max="6662" width="43.140625" customWidth="1"/>
    <col min="6663" max="6663" width="29.5703125" customWidth="1"/>
    <col min="6664" max="6664" width="34.140625" customWidth="1"/>
    <col min="6665" max="6665" width="7.5703125" customWidth="1"/>
    <col min="6666" max="6666" width="26.42578125" customWidth="1"/>
    <col min="6667" max="6667" width="17.140625" customWidth="1"/>
    <col min="6668" max="6668" width="19.140625" customWidth="1"/>
    <col min="6669" max="6669" width="18.42578125" customWidth="1"/>
    <col min="6670" max="6670" width="17.5703125" customWidth="1"/>
    <col min="6671" max="6671" width="18.85546875" customWidth="1"/>
    <col min="6672" max="6672" width="18.7109375" customWidth="1"/>
    <col min="6673" max="6674" width="15.85546875" customWidth="1"/>
    <col min="6675" max="6675" width="11.85546875" customWidth="1"/>
    <col min="6676" max="6676" width="8" customWidth="1"/>
    <col min="6677" max="6677" width="9.140625" customWidth="1"/>
    <col min="6678" max="6678" width="11.7109375" customWidth="1"/>
    <col min="6679" max="6679" width="10" customWidth="1"/>
    <col min="6680" max="6680" width="9.140625" customWidth="1"/>
    <col min="6681" max="6682" width="9.28515625" customWidth="1"/>
    <col min="6683" max="6683" width="9" customWidth="1"/>
    <col min="6684" max="6684" width="8.5703125" customWidth="1"/>
    <col min="6685" max="6685" width="9.140625" customWidth="1"/>
    <col min="6686" max="6686" width="8.140625" customWidth="1"/>
    <col min="6687" max="6690" width="15.42578125" customWidth="1"/>
    <col min="6691" max="6691" width="11.7109375" customWidth="1"/>
    <col min="6692" max="6692" width="66.28515625" customWidth="1"/>
    <col min="6693" max="6693" width="9.5703125" customWidth="1"/>
    <col min="6694" max="6694" width="60.42578125" customWidth="1"/>
    <col min="6695" max="6695" width="13.42578125" customWidth="1"/>
    <col min="6696" max="6696" width="56.140625" customWidth="1"/>
    <col min="6697" max="6697" width="9.5703125" customWidth="1"/>
    <col min="6698" max="6698" width="58.7109375" customWidth="1"/>
    <col min="6699" max="6699" width="9.5703125" customWidth="1"/>
    <col min="6917" max="6917" width="16.140625" customWidth="1"/>
    <col min="6918" max="6918" width="43.140625" customWidth="1"/>
    <col min="6919" max="6919" width="29.5703125" customWidth="1"/>
    <col min="6920" max="6920" width="34.140625" customWidth="1"/>
    <col min="6921" max="6921" width="7.5703125" customWidth="1"/>
    <col min="6922" max="6922" width="26.42578125" customWidth="1"/>
    <col min="6923" max="6923" width="17.140625" customWidth="1"/>
    <col min="6924" max="6924" width="19.140625" customWidth="1"/>
    <col min="6925" max="6925" width="18.42578125" customWidth="1"/>
    <col min="6926" max="6926" width="17.5703125" customWidth="1"/>
    <col min="6927" max="6927" width="18.85546875" customWidth="1"/>
    <col min="6928" max="6928" width="18.7109375" customWidth="1"/>
    <col min="6929" max="6930" width="15.85546875" customWidth="1"/>
    <col min="6931" max="6931" width="11.85546875" customWidth="1"/>
    <col min="6932" max="6932" width="8" customWidth="1"/>
    <col min="6933" max="6933" width="9.140625" customWidth="1"/>
    <col min="6934" max="6934" width="11.7109375" customWidth="1"/>
    <col min="6935" max="6935" width="10" customWidth="1"/>
    <col min="6936" max="6936" width="9.140625" customWidth="1"/>
    <col min="6937" max="6938" width="9.28515625" customWidth="1"/>
    <col min="6939" max="6939" width="9" customWidth="1"/>
    <col min="6940" max="6940" width="8.5703125" customWidth="1"/>
    <col min="6941" max="6941" width="9.140625" customWidth="1"/>
    <col min="6942" max="6942" width="8.140625" customWidth="1"/>
    <col min="6943" max="6946" width="15.42578125" customWidth="1"/>
    <col min="6947" max="6947" width="11.7109375" customWidth="1"/>
    <col min="6948" max="6948" width="66.28515625" customWidth="1"/>
    <col min="6949" max="6949" width="9.5703125" customWidth="1"/>
    <col min="6950" max="6950" width="60.42578125" customWidth="1"/>
    <col min="6951" max="6951" width="13.42578125" customWidth="1"/>
    <col min="6952" max="6952" width="56.140625" customWidth="1"/>
    <col min="6953" max="6953" width="9.5703125" customWidth="1"/>
    <col min="6954" max="6954" width="58.7109375" customWidth="1"/>
    <col min="6955" max="6955" width="9.5703125" customWidth="1"/>
    <col min="7173" max="7173" width="16.140625" customWidth="1"/>
    <col min="7174" max="7174" width="43.140625" customWidth="1"/>
    <col min="7175" max="7175" width="29.5703125" customWidth="1"/>
    <col min="7176" max="7176" width="34.140625" customWidth="1"/>
    <col min="7177" max="7177" width="7.5703125" customWidth="1"/>
    <col min="7178" max="7178" width="26.42578125" customWidth="1"/>
    <col min="7179" max="7179" width="17.140625" customWidth="1"/>
    <col min="7180" max="7180" width="19.140625" customWidth="1"/>
    <col min="7181" max="7181" width="18.42578125" customWidth="1"/>
    <col min="7182" max="7182" width="17.5703125" customWidth="1"/>
    <col min="7183" max="7183" width="18.85546875" customWidth="1"/>
    <col min="7184" max="7184" width="18.7109375" customWidth="1"/>
    <col min="7185" max="7186" width="15.85546875" customWidth="1"/>
    <col min="7187" max="7187" width="11.85546875" customWidth="1"/>
    <col min="7188" max="7188" width="8" customWidth="1"/>
    <col min="7189" max="7189" width="9.140625" customWidth="1"/>
    <col min="7190" max="7190" width="11.7109375" customWidth="1"/>
    <col min="7191" max="7191" width="10" customWidth="1"/>
    <col min="7192" max="7192" width="9.140625" customWidth="1"/>
    <col min="7193" max="7194" width="9.28515625" customWidth="1"/>
    <col min="7195" max="7195" width="9" customWidth="1"/>
    <col min="7196" max="7196" width="8.5703125" customWidth="1"/>
    <col min="7197" max="7197" width="9.140625" customWidth="1"/>
    <col min="7198" max="7198" width="8.140625" customWidth="1"/>
    <col min="7199" max="7202" width="15.42578125" customWidth="1"/>
    <col min="7203" max="7203" width="11.7109375" customWidth="1"/>
    <col min="7204" max="7204" width="66.28515625" customWidth="1"/>
    <col min="7205" max="7205" width="9.5703125" customWidth="1"/>
    <col min="7206" max="7206" width="60.42578125" customWidth="1"/>
    <col min="7207" max="7207" width="13.42578125" customWidth="1"/>
    <col min="7208" max="7208" width="56.140625" customWidth="1"/>
    <col min="7209" max="7209" width="9.5703125" customWidth="1"/>
    <col min="7210" max="7210" width="58.7109375" customWidth="1"/>
    <col min="7211" max="7211" width="9.5703125" customWidth="1"/>
    <col min="7429" max="7429" width="16.140625" customWidth="1"/>
    <col min="7430" max="7430" width="43.140625" customWidth="1"/>
    <col min="7431" max="7431" width="29.5703125" customWidth="1"/>
    <col min="7432" max="7432" width="34.140625" customWidth="1"/>
    <col min="7433" max="7433" width="7.5703125" customWidth="1"/>
    <col min="7434" max="7434" width="26.42578125" customWidth="1"/>
    <col min="7435" max="7435" width="17.140625" customWidth="1"/>
    <col min="7436" max="7436" width="19.140625" customWidth="1"/>
    <col min="7437" max="7437" width="18.42578125" customWidth="1"/>
    <col min="7438" max="7438" width="17.5703125" customWidth="1"/>
    <col min="7439" max="7439" width="18.85546875" customWidth="1"/>
    <col min="7440" max="7440" width="18.7109375" customWidth="1"/>
    <col min="7441" max="7442" width="15.85546875" customWidth="1"/>
    <col min="7443" max="7443" width="11.85546875" customWidth="1"/>
    <col min="7444" max="7444" width="8" customWidth="1"/>
    <col min="7445" max="7445" width="9.140625" customWidth="1"/>
    <col min="7446" max="7446" width="11.7109375" customWidth="1"/>
    <col min="7447" max="7447" width="10" customWidth="1"/>
    <col min="7448" max="7448" width="9.140625" customWidth="1"/>
    <col min="7449" max="7450" width="9.28515625" customWidth="1"/>
    <col min="7451" max="7451" width="9" customWidth="1"/>
    <col min="7452" max="7452" width="8.5703125" customWidth="1"/>
    <col min="7453" max="7453" width="9.140625" customWidth="1"/>
    <col min="7454" max="7454" width="8.140625" customWidth="1"/>
    <col min="7455" max="7458" width="15.42578125" customWidth="1"/>
    <col min="7459" max="7459" width="11.7109375" customWidth="1"/>
    <col min="7460" max="7460" width="66.28515625" customWidth="1"/>
    <col min="7461" max="7461" width="9.5703125" customWidth="1"/>
    <col min="7462" max="7462" width="60.42578125" customWidth="1"/>
    <col min="7463" max="7463" width="13.42578125" customWidth="1"/>
    <col min="7464" max="7464" width="56.140625" customWidth="1"/>
    <col min="7465" max="7465" width="9.5703125" customWidth="1"/>
    <col min="7466" max="7466" width="58.7109375" customWidth="1"/>
    <col min="7467" max="7467" width="9.5703125" customWidth="1"/>
    <col min="7685" max="7685" width="16.140625" customWidth="1"/>
    <col min="7686" max="7686" width="43.140625" customWidth="1"/>
    <col min="7687" max="7687" width="29.5703125" customWidth="1"/>
    <col min="7688" max="7688" width="34.140625" customWidth="1"/>
    <col min="7689" max="7689" width="7.5703125" customWidth="1"/>
    <col min="7690" max="7690" width="26.42578125" customWidth="1"/>
    <col min="7691" max="7691" width="17.140625" customWidth="1"/>
    <col min="7692" max="7692" width="19.140625" customWidth="1"/>
    <col min="7693" max="7693" width="18.42578125" customWidth="1"/>
    <col min="7694" max="7694" width="17.5703125" customWidth="1"/>
    <col min="7695" max="7695" width="18.85546875" customWidth="1"/>
    <col min="7696" max="7696" width="18.7109375" customWidth="1"/>
    <col min="7697" max="7698" width="15.85546875" customWidth="1"/>
    <col min="7699" max="7699" width="11.85546875" customWidth="1"/>
    <col min="7700" max="7700" width="8" customWidth="1"/>
    <col min="7701" max="7701" width="9.140625" customWidth="1"/>
    <col min="7702" max="7702" width="11.7109375" customWidth="1"/>
    <col min="7703" max="7703" width="10" customWidth="1"/>
    <col min="7704" max="7704" width="9.140625" customWidth="1"/>
    <col min="7705" max="7706" width="9.28515625" customWidth="1"/>
    <col min="7707" max="7707" width="9" customWidth="1"/>
    <col min="7708" max="7708" width="8.5703125" customWidth="1"/>
    <col min="7709" max="7709" width="9.140625" customWidth="1"/>
    <col min="7710" max="7710" width="8.140625" customWidth="1"/>
    <col min="7711" max="7714" width="15.42578125" customWidth="1"/>
    <col min="7715" max="7715" width="11.7109375" customWidth="1"/>
    <col min="7716" max="7716" width="66.28515625" customWidth="1"/>
    <col min="7717" max="7717" width="9.5703125" customWidth="1"/>
    <col min="7718" max="7718" width="60.42578125" customWidth="1"/>
    <col min="7719" max="7719" width="13.42578125" customWidth="1"/>
    <col min="7720" max="7720" width="56.140625" customWidth="1"/>
    <col min="7721" max="7721" width="9.5703125" customWidth="1"/>
    <col min="7722" max="7722" width="58.7109375" customWidth="1"/>
    <col min="7723" max="7723" width="9.5703125" customWidth="1"/>
    <col min="7941" max="7941" width="16.140625" customWidth="1"/>
    <col min="7942" max="7942" width="43.140625" customWidth="1"/>
    <col min="7943" max="7943" width="29.5703125" customWidth="1"/>
    <col min="7944" max="7944" width="34.140625" customWidth="1"/>
    <col min="7945" max="7945" width="7.5703125" customWidth="1"/>
    <col min="7946" max="7946" width="26.42578125" customWidth="1"/>
    <col min="7947" max="7947" width="17.140625" customWidth="1"/>
    <col min="7948" max="7948" width="19.140625" customWidth="1"/>
    <col min="7949" max="7949" width="18.42578125" customWidth="1"/>
    <col min="7950" max="7950" width="17.5703125" customWidth="1"/>
    <col min="7951" max="7951" width="18.85546875" customWidth="1"/>
    <col min="7952" max="7952" width="18.7109375" customWidth="1"/>
    <col min="7953" max="7954" width="15.85546875" customWidth="1"/>
    <col min="7955" max="7955" width="11.85546875" customWidth="1"/>
    <col min="7956" max="7956" width="8" customWidth="1"/>
    <col min="7957" max="7957" width="9.140625" customWidth="1"/>
    <col min="7958" max="7958" width="11.7109375" customWidth="1"/>
    <col min="7959" max="7959" width="10" customWidth="1"/>
    <col min="7960" max="7960" width="9.140625" customWidth="1"/>
    <col min="7961" max="7962" width="9.28515625" customWidth="1"/>
    <col min="7963" max="7963" width="9" customWidth="1"/>
    <col min="7964" max="7964" width="8.5703125" customWidth="1"/>
    <col min="7965" max="7965" width="9.140625" customWidth="1"/>
    <col min="7966" max="7966" width="8.140625" customWidth="1"/>
    <col min="7967" max="7970" width="15.42578125" customWidth="1"/>
    <col min="7971" max="7971" width="11.7109375" customWidth="1"/>
    <col min="7972" max="7972" width="66.28515625" customWidth="1"/>
    <col min="7973" max="7973" width="9.5703125" customWidth="1"/>
    <col min="7974" max="7974" width="60.42578125" customWidth="1"/>
    <col min="7975" max="7975" width="13.42578125" customWidth="1"/>
    <col min="7976" max="7976" width="56.140625" customWidth="1"/>
    <col min="7977" max="7977" width="9.5703125" customWidth="1"/>
    <col min="7978" max="7978" width="58.7109375" customWidth="1"/>
    <col min="7979" max="7979" width="9.5703125" customWidth="1"/>
    <col min="8197" max="8197" width="16.140625" customWidth="1"/>
    <col min="8198" max="8198" width="43.140625" customWidth="1"/>
    <col min="8199" max="8199" width="29.5703125" customWidth="1"/>
    <col min="8200" max="8200" width="34.140625" customWidth="1"/>
    <col min="8201" max="8201" width="7.5703125" customWidth="1"/>
    <col min="8202" max="8202" width="26.42578125" customWidth="1"/>
    <col min="8203" max="8203" width="17.140625" customWidth="1"/>
    <col min="8204" max="8204" width="19.140625" customWidth="1"/>
    <col min="8205" max="8205" width="18.42578125" customWidth="1"/>
    <col min="8206" max="8206" width="17.5703125" customWidth="1"/>
    <col min="8207" max="8207" width="18.85546875" customWidth="1"/>
    <col min="8208" max="8208" width="18.7109375" customWidth="1"/>
    <col min="8209" max="8210" width="15.85546875" customWidth="1"/>
    <col min="8211" max="8211" width="11.85546875" customWidth="1"/>
    <col min="8212" max="8212" width="8" customWidth="1"/>
    <col min="8213" max="8213" width="9.140625" customWidth="1"/>
    <col min="8214" max="8214" width="11.7109375" customWidth="1"/>
    <col min="8215" max="8215" width="10" customWidth="1"/>
    <col min="8216" max="8216" width="9.140625" customWidth="1"/>
    <col min="8217" max="8218" width="9.28515625" customWidth="1"/>
    <col min="8219" max="8219" width="9" customWidth="1"/>
    <col min="8220" max="8220" width="8.5703125" customWidth="1"/>
    <col min="8221" max="8221" width="9.140625" customWidth="1"/>
    <col min="8222" max="8222" width="8.140625" customWidth="1"/>
    <col min="8223" max="8226" width="15.42578125" customWidth="1"/>
    <col min="8227" max="8227" width="11.7109375" customWidth="1"/>
    <col min="8228" max="8228" width="66.28515625" customWidth="1"/>
    <col min="8229" max="8229" width="9.5703125" customWidth="1"/>
    <col min="8230" max="8230" width="60.42578125" customWidth="1"/>
    <col min="8231" max="8231" width="13.42578125" customWidth="1"/>
    <col min="8232" max="8232" width="56.140625" customWidth="1"/>
    <col min="8233" max="8233" width="9.5703125" customWidth="1"/>
    <col min="8234" max="8234" width="58.7109375" customWidth="1"/>
    <col min="8235" max="8235" width="9.5703125" customWidth="1"/>
    <col min="8453" max="8453" width="16.140625" customWidth="1"/>
    <col min="8454" max="8454" width="43.140625" customWidth="1"/>
    <col min="8455" max="8455" width="29.5703125" customWidth="1"/>
    <col min="8456" max="8456" width="34.140625" customWidth="1"/>
    <col min="8457" max="8457" width="7.5703125" customWidth="1"/>
    <col min="8458" max="8458" width="26.42578125" customWidth="1"/>
    <col min="8459" max="8459" width="17.140625" customWidth="1"/>
    <col min="8460" max="8460" width="19.140625" customWidth="1"/>
    <col min="8461" max="8461" width="18.42578125" customWidth="1"/>
    <col min="8462" max="8462" width="17.5703125" customWidth="1"/>
    <col min="8463" max="8463" width="18.85546875" customWidth="1"/>
    <col min="8464" max="8464" width="18.7109375" customWidth="1"/>
    <col min="8465" max="8466" width="15.85546875" customWidth="1"/>
    <col min="8467" max="8467" width="11.85546875" customWidth="1"/>
    <col min="8468" max="8468" width="8" customWidth="1"/>
    <col min="8469" max="8469" width="9.140625" customWidth="1"/>
    <col min="8470" max="8470" width="11.7109375" customWidth="1"/>
    <col min="8471" max="8471" width="10" customWidth="1"/>
    <col min="8472" max="8472" width="9.140625" customWidth="1"/>
    <col min="8473" max="8474" width="9.28515625" customWidth="1"/>
    <col min="8475" max="8475" width="9" customWidth="1"/>
    <col min="8476" max="8476" width="8.5703125" customWidth="1"/>
    <col min="8477" max="8477" width="9.140625" customWidth="1"/>
    <col min="8478" max="8478" width="8.140625" customWidth="1"/>
    <col min="8479" max="8482" width="15.42578125" customWidth="1"/>
    <col min="8483" max="8483" width="11.7109375" customWidth="1"/>
    <col min="8484" max="8484" width="66.28515625" customWidth="1"/>
    <col min="8485" max="8485" width="9.5703125" customWidth="1"/>
    <col min="8486" max="8486" width="60.42578125" customWidth="1"/>
    <col min="8487" max="8487" width="13.42578125" customWidth="1"/>
    <col min="8488" max="8488" width="56.140625" customWidth="1"/>
    <col min="8489" max="8489" width="9.5703125" customWidth="1"/>
    <col min="8490" max="8490" width="58.7109375" customWidth="1"/>
    <col min="8491" max="8491" width="9.5703125" customWidth="1"/>
    <col min="8709" max="8709" width="16.140625" customWidth="1"/>
    <col min="8710" max="8710" width="43.140625" customWidth="1"/>
    <col min="8711" max="8711" width="29.5703125" customWidth="1"/>
    <col min="8712" max="8712" width="34.140625" customWidth="1"/>
    <col min="8713" max="8713" width="7.5703125" customWidth="1"/>
    <col min="8714" max="8714" width="26.42578125" customWidth="1"/>
    <col min="8715" max="8715" width="17.140625" customWidth="1"/>
    <col min="8716" max="8716" width="19.140625" customWidth="1"/>
    <col min="8717" max="8717" width="18.42578125" customWidth="1"/>
    <col min="8718" max="8718" width="17.5703125" customWidth="1"/>
    <col min="8719" max="8719" width="18.85546875" customWidth="1"/>
    <col min="8720" max="8720" width="18.7109375" customWidth="1"/>
    <col min="8721" max="8722" width="15.85546875" customWidth="1"/>
    <col min="8723" max="8723" width="11.85546875" customWidth="1"/>
    <col min="8724" max="8724" width="8" customWidth="1"/>
    <col min="8725" max="8725" width="9.140625" customWidth="1"/>
    <col min="8726" max="8726" width="11.7109375" customWidth="1"/>
    <col min="8727" max="8727" width="10" customWidth="1"/>
    <col min="8728" max="8728" width="9.140625" customWidth="1"/>
    <col min="8729" max="8730" width="9.28515625" customWidth="1"/>
    <col min="8731" max="8731" width="9" customWidth="1"/>
    <col min="8732" max="8732" width="8.5703125" customWidth="1"/>
    <col min="8733" max="8733" width="9.140625" customWidth="1"/>
    <col min="8734" max="8734" width="8.140625" customWidth="1"/>
    <col min="8735" max="8738" width="15.42578125" customWidth="1"/>
    <col min="8739" max="8739" width="11.7109375" customWidth="1"/>
    <col min="8740" max="8740" width="66.28515625" customWidth="1"/>
    <col min="8741" max="8741" width="9.5703125" customWidth="1"/>
    <col min="8742" max="8742" width="60.42578125" customWidth="1"/>
    <col min="8743" max="8743" width="13.42578125" customWidth="1"/>
    <col min="8744" max="8744" width="56.140625" customWidth="1"/>
    <col min="8745" max="8745" width="9.5703125" customWidth="1"/>
    <col min="8746" max="8746" width="58.7109375" customWidth="1"/>
    <col min="8747" max="8747" width="9.5703125" customWidth="1"/>
    <col min="8965" max="8965" width="16.140625" customWidth="1"/>
    <col min="8966" max="8966" width="43.140625" customWidth="1"/>
    <col min="8967" max="8967" width="29.5703125" customWidth="1"/>
    <col min="8968" max="8968" width="34.140625" customWidth="1"/>
    <col min="8969" max="8969" width="7.5703125" customWidth="1"/>
    <col min="8970" max="8970" width="26.42578125" customWidth="1"/>
    <col min="8971" max="8971" width="17.140625" customWidth="1"/>
    <col min="8972" max="8972" width="19.140625" customWidth="1"/>
    <col min="8973" max="8973" width="18.42578125" customWidth="1"/>
    <col min="8974" max="8974" width="17.5703125" customWidth="1"/>
    <col min="8975" max="8975" width="18.85546875" customWidth="1"/>
    <col min="8976" max="8976" width="18.7109375" customWidth="1"/>
    <col min="8977" max="8978" width="15.85546875" customWidth="1"/>
    <col min="8979" max="8979" width="11.85546875" customWidth="1"/>
    <col min="8980" max="8980" width="8" customWidth="1"/>
    <col min="8981" max="8981" width="9.140625" customWidth="1"/>
    <col min="8982" max="8982" width="11.7109375" customWidth="1"/>
    <col min="8983" max="8983" width="10" customWidth="1"/>
    <col min="8984" max="8984" width="9.140625" customWidth="1"/>
    <col min="8985" max="8986" width="9.28515625" customWidth="1"/>
    <col min="8987" max="8987" width="9" customWidth="1"/>
    <col min="8988" max="8988" width="8.5703125" customWidth="1"/>
    <col min="8989" max="8989" width="9.140625" customWidth="1"/>
    <col min="8990" max="8990" width="8.140625" customWidth="1"/>
    <col min="8991" max="8994" width="15.42578125" customWidth="1"/>
    <col min="8995" max="8995" width="11.7109375" customWidth="1"/>
    <col min="8996" max="8996" width="66.28515625" customWidth="1"/>
    <col min="8997" max="8997" width="9.5703125" customWidth="1"/>
    <col min="8998" max="8998" width="60.42578125" customWidth="1"/>
    <col min="8999" max="8999" width="13.42578125" customWidth="1"/>
    <col min="9000" max="9000" width="56.140625" customWidth="1"/>
    <col min="9001" max="9001" width="9.5703125" customWidth="1"/>
    <col min="9002" max="9002" width="58.7109375" customWidth="1"/>
    <col min="9003" max="9003" width="9.5703125" customWidth="1"/>
    <col min="9221" max="9221" width="16.140625" customWidth="1"/>
    <col min="9222" max="9222" width="43.140625" customWidth="1"/>
    <col min="9223" max="9223" width="29.5703125" customWidth="1"/>
    <col min="9224" max="9224" width="34.140625" customWidth="1"/>
    <col min="9225" max="9225" width="7.5703125" customWidth="1"/>
    <col min="9226" max="9226" width="26.42578125" customWidth="1"/>
    <col min="9227" max="9227" width="17.140625" customWidth="1"/>
    <col min="9228" max="9228" width="19.140625" customWidth="1"/>
    <col min="9229" max="9229" width="18.42578125" customWidth="1"/>
    <col min="9230" max="9230" width="17.5703125" customWidth="1"/>
    <col min="9231" max="9231" width="18.85546875" customWidth="1"/>
    <col min="9232" max="9232" width="18.7109375" customWidth="1"/>
    <col min="9233" max="9234" width="15.85546875" customWidth="1"/>
    <col min="9235" max="9235" width="11.85546875" customWidth="1"/>
    <col min="9236" max="9236" width="8" customWidth="1"/>
    <col min="9237" max="9237" width="9.140625" customWidth="1"/>
    <col min="9238" max="9238" width="11.7109375" customWidth="1"/>
    <col min="9239" max="9239" width="10" customWidth="1"/>
    <col min="9240" max="9240" width="9.140625" customWidth="1"/>
    <col min="9241" max="9242" width="9.28515625" customWidth="1"/>
    <col min="9243" max="9243" width="9" customWidth="1"/>
    <col min="9244" max="9244" width="8.5703125" customWidth="1"/>
    <col min="9245" max="9245" width="9.140625" customWidth="1"/>
    <col min="9246" max="9246" width="8.140625" customWidth="1"/>
    <col min="9247" max="9250" width="15.42578125" customWidth="1"/>
    <col min="9251" max="9251" width="11.7109375" customWidth="1"/>
    <col min="9252" max="9252" width="66.28515625" customWidth="1"/>
    <col min="9253" max="9253" width="9.5703125" customWidth="1"/>
    <col min="9254" max="9254" width="60.42578125" customWidth="1"/>
    <col min="9255" max="9255" width="13.42578125" customWidth="1"/>
    <col min="9256" max="9256" width="56.140625" customWidth="1"/>
    <col min="9257" max="9257" width="9.5703125" customWidth="1"/>
    <col min="9258" max="9258" width="58.7109375" customWidth="1"/>
    <col min="9259" max="9259" width="9.5703125" customWidth="1"/>
    <col min="9477" max="9477" width="16.140625" customWidth="1"/>
    <col min="9478" max="9478" width="43.140625" customWidth="1"/>
    <col min="9479" max="9479" width="29.5703125" customWidth="1"/>
    <col min="9480" max="9480" width="34.140625" customWidth="1"/>
    <col min="9481" max="9481" width="7.5703125" customWidth="1"/>
    <col min="9482" max="9482" width="26.42578125" customWidth="1"/>
    <col min="9483" max="9483" width="17.140625" customWidth="1"/>
    <col min="9484" max="9484" width="19.140625" customWidth="1"/>
    <col min="9485" max="9485" width="18.42578125" customWidth="1"/>
    <col min="9486" max="9486" width="17.5703125" customWidth="1"/>
    <col min="9487" max="9487" width="18.85546875" customWidth="1"/>
    <col min="9488" max="9488" width="18.7109375" customWidth="1"/>
    <col min="9489" max="9490" width="15.85546875" customWidth="1"/>
    <col min="9491" max="9491" width="11.85546875" customWidth="1"/>
    <col min="9492" max="9492" width="8" customWidth="1"/>
    <col min="9493" max="9493" width="9.140625" customWidth="1"/>
    <col min="9494" max="9494" width="11.7109375" customWidth="1"/>
    <col min="9495" max="9495" width="10" customWidth="1"/>
    <col min="9496" max="9496" width="9.140625" customWidth="1"/>
    <col min="9497" max="9498" width="9.28515625" customWidth="1"/>
    <col min="9499" max="9499" width="9" customWidth="1"/>
    <col min="9500" max="9500" width="8.5703125" customWidth="1"/>
    <col min="9501" max="9501" width="9.140625" customWidth="1"/>
    <col min="9502" max="9502" width="8.140625" customWidth="1"/>
    <col min="9503" max="9506" width="15.42578125" customWidth="1"/>
    <col min="9507" max="9507" width="11.7109375" customWidth="1"/>
    <col min="9508" max="9508" width="66.28515625" customWidth="1"/>
    <col min="9509" max="9509" width="9.5703125" customWidth="1"/>
    <col min="9510" max="9510" width="60.42578125" customWidth="1"/>
    <col min="9511" max="9511" width="13.42578125" customWidth="1"/>
    <col min="9512" max="9512" width="56.140625" customWidth="1"/>
    <col min="9513" max="9513" width="9.5703125" customWidth="1"/>
    <col min="9514" max="9514" width="58.7109375" customWidth="1"/>
    <col min="9515" max="9515" width="9.5703125" customWidth="1"/>
    <col min="9733" max="9733" width="16.140625" customWidth="1"/>
    <col min="9734" max="9734" width="43.140625" customWidth="1"/>
    <col min="9735" max="9735" width="29.5703125" customWidth="1"/>
    <col min="9736" max="9736" width="34.140625" customWidth="1"/>
    <col min="9737" max="9737" width="7.5703125" customWidth="1"/>
    <col min="9738" max="9738" width="26.42578125" customWidth="1"/>
    <col min="9739" max="9739" width="17.140625" customWidth="1"/>
    <col min="9740" max="9740" width="19.140625" customWidth="1"/>
    <col min="9741" max="9741" width="18.42578125" customWidth="1"/>
    <col min="9742" max="9742" width="17.5703125" customWidth="1"/>
    <col min="9743" max="9743" width="18.85546875" customWidth="1"/>
    <col min="9744" max="9744" width="18.7109375" customWidth="1"/>
    <col min="9745" max="9746" width="15.85546875" customWidth="1"/>
    <col min="9747" max="9747" width="11.85546875" customWidth="1"/>
    <col min="9748" max="9748" width="8" customWidth="1"/>
    <col min="9749" max="9749" width="9.140625" customWidth="1"/>
    <col min="9750" max="9750" width="11.7109375" customWidth="1"/>
    <col min="9751" max="9751" width="10" customWidth="1"/>
    <col min="9752" max="9752" width="9.140625" customWidth="1"/>
    <col min="9753" max="9754" width="9.28515625" customWidth="1"/>
    <col min="9755" max="9755" width="9" customWidth="1"/>
    <col min="9756" max="9756" width="8.5703125" customWidth="1"/>
    <col min="9757" max="9757" width="9.140625" customWidth="1"/>
    <col min="9758" max="9758" width="8.140625" customWidth="1"/>
    <col min="9759" max="9762" width="15.42578125" customWidth="1"/>
    <col min="9763" max="9763" width="11.7109375" customWidth="1"/>
    <col min="9764" max="9764" width="66.28515625" customWidth="1"/>
    <col min="9765" max="9765" width="9.5703125" customWidth="1"/>
    <col min="9766" max="9766" width="60.42578125" customWidth="1"/>
    <col min="9767" max="9767" width="13.42578125" customWidth="1"/>
    <col min="9768" max="9768" width="56.140625" customWidth="1"/>
    <col min="9769" max="9769" width="9.5703125" customWidth="1"/>
    <col min="9770" max="9770" width="58.7109375" customWidth="1"/>
    <col min="9771" max="9771" width="9.5703125" customWidth="1"/>
    <col min="9989" max="9989" width="16.140625" customWidth="1"/>
    <col min="9990" max="9990" width="43.140625" customWidth="1"/>
    <col min="9991" max="9991" width="29.5703125" customWidth="1"/>
    <col min="9992" max="9992" width="34.140625" customWidth="1"/>
    <col min="9993" max="9993" width="7.5703125" customWidth="1"/>
    <col min="9994" max="9994" width="26.42578125" customWidth="1"/>
    <col min="9995" max="9995" width="17.140625" customWidth="1"/>
    <col min="9996" max="9996" width="19.140625" customWidth="1"/>
    <col min="9997" max="9997" width="18.42578125" customWidth="1"/>
    <col min="9998" max="9998" width="17.5703125" customWidth="1"/>
    <col min="9999" max="9999" width="18.85546875" customWidth="1"/>
    <col min="10000" max="10000" width="18.7109375" customWidth="1"/>
    <col min="10001" max="10002" width="15.85546875" customWidth="1"/>
    <col min="10003" max="10003" width="11.85546875" customWidth="1"/>
    <col min="10004" max="10004" width="8" customWidth="1"/>
    <col min="10005" max="10005" width="9.140625" customWidth="1"/>
    <col min="10006" max="10006" width="11.7109375" customWidth="1"/>
    <col min="10007" max="10007" width="10" customWidth="1"/>
    <col min="10008" max="10008" width="9.140625" customWidth="1"/>
    <col min="10009" max="10010" width="9.28515625" customWidth="1"/>
    <col min="10011" max="10011" width="9" customWidth="1"/>
    <col min="10012" max="10012" width="8.5703125" customWidth="1"/>
    <col min="10013" max="10013" width="9.140625" customWidth="1"/>
    <col min="10014" max="10014" width="8.140625" customWidth="1"/>
    <col min="10015" max="10018" width="15.42578125" customWidth="1"/>
    <col min="10019" max="10019" width="11.7109375" customWidth="1"/>
    <col min="10020" max="10020" width="66.28515625" customWidth="1"/>
    <col min="10021" max="10021" width="9.5703125" customWidth="1"/>
    <col min="10022" max="10022" width="60.42578125" customWidth="1"/>
    <col min="10023" max="10023" width="13.42578125" customWidth="1"/>
    <col min="10024" max="10024" width="56.140625" customWidth="1"/>
    <col min="10025" max="10025" width="9.5703125" customWidth="1"/>
    <col min="10026" max="10026" width="58.7109375" customWidth="1"/>
    <col min="10027" max="10027" width="9.5703125" customWidth="1"/>
    <col min="10245" max="10245" width="16.140625" customWidth="1"/>
    <col min="10246" max="10246" width="43.140625" customWidth="1"/>
    <col min="10247" max="10247" width="29.5703125" customWidth="1"/>
    <col min="10248" max="10248" width="34.140625" customWidth="1"/>
    <col min="10249" max="10249" width="7.5703125" customWidth="1"/>
    <col min="10250" max="10250" width="26.42578125" customWidth="1"/>
    <col min="10251" max="10251" width="17.140625" customWidth="1"/>
    <col min="10252" max="10252" width="19.140625" customWidth="1"/>
    <col min="10253" max="10253" width="18.42578125" customWidth="1"/>
    <col min="10254" max="10254" width="17.5703125" customWidth="1"/>
    <col min="10255" max="10255" width="18.85546875" customWidth="1"/>
    <col min="10256" max="10256" width="18.7109375" customWidth="1"/>
    <col min="10257" max="10258" width="15.85546875" customWidth="1"/>
    <col min="10259" max="10259" width="11.85546875" customWidth="1"/>
    <col min="10260" max="10260" width="8" customWidth="1"/>
    <col min="10261" max="10261" width="9.140625" customWidth="1"/>
    <col min="10262" max="10262" width="11.7109375" customWidth="1"/>
    <col min="10263" max="10263" width="10" customWidth="1"/>
    <col min="10264" max="10264" width="9.140625" customWidth="1"/>
    <col min="10265" max="10266" width="9.28515625" customWidth="1"/>
    <col min="10267" max="10267" width="9" customWidth="1"/>
    <col min="10268" max="10268" width="8.5703125" customWidth="1"/>
    <col min="10269" max="10269" width="9.140625" customWidth="1"/>
    <col min="10270" max="10270" width="8.140625" customWidth="1"/>
    <col min="10271" max="10274" width="15.42578125" customWidth="1"/>
    <col min="10275" max="10275" width="11.7109375" customWidth="1"/>
    <col min="10276" max="10276" width="66.28515625" customWidth="1"/>
    <col min="10277" max="10277" width="9.5703125" customWidth="1"/>
    <col min="10278" max="10278" width="60.42578125" customWidth="1"/>
    <col min="10279" max="10279" width="13.42578125" customWidth="1"/>
    <col min="10280" max="10280" width="56.140625" customWidth="1"/>
    <col min="10281" max="10281" width="9.5703125" customWidth="1"/>
    <col min="10282" max="10282" width="58.7109375" customWidth="1"/>
    <col min="10283" max="10283" width="9.5703125" customWidth="1"/>
    <col min="10501" max="10501" width="16.140625" customWidth="1"/>
    <col min="10502" max="10502" width="43.140625" customWidth="1"/>
    <col min="10503" max="10503" width="29.5703125" customWidth="1"/>
    <col min="10504" max="10504" width="34.140625" customWidth="1"/>
    <col min="10505" max="10505" width="7.5703125" customWidth="1"/>
    <col min="10506" max="10506" width="26.42578125" customWidth="1"/>
    <col min="10507" max="10507" width="17.140625" customWidth="1"/>
    <col min="10508" max="10508" width="19.140625" customWidth="1"/>
    <col min="10509" max="10509" width="18.42578125" customWidth="1"/>
    <col min="10510" max="10510" width="17.5703125" customWidth="1"/>
    <col min="10511" max="10511" width="18.85546875" customWidth="1"/>
    <col min="10512" max="10512" width="18.7109375" customWidth="1"/>
    <col min="10513" max="10514" width="15.85546875" customWidth="1"/>
    <col min="10515" max="10515" width="11.85546875" customWidth="1"/>
    <col min="10516" max="10516" width="8" customWidth="1"/>
    <col min="10517" max="10517" width="9.140625" customWidth="1"/>
    <col min="10518" max="10518" width="11.7109375" customWidth="1"/>
    <col min="10519" max="10519" width="10" customWidth="1"/>
    <col min="10520" max="10520" width="9.140625" customWidth="1"/>
    <col min="10521" max="10522" width="9.28515625" customWidth="1"/>
    <col min="10523" max="10523" width="9" customWidth="1"/>
    <col min="10524" max="10524" width="8.5703125" customWidth="1"/>
    <col min="10525" max="10525" width="9.140625" customWidth="1"/>
    <col min="10526" max="10526" width="8.140625" customWidth="1"/>
    <col min="10527" max="10530" width="15.42578125" customWidth="1"/>
    <col min="10531" max="10531" width="11.7109375" customWidth="1"/>
    <col min="10532" max="10532" width="66.28515625" customWidth="1"/>
    <col min="10533" max="10533" width="9.5703125" customWidth="1"/>
    <col min="10534" max="10534" width="60.42578125" customWidth="1"/>
    <col min="10535" max="10535" width="13.42578125" customWidth="1"/>
    <col min="10536" max="10536" width="56.140625" customWidth="1"/>
    <col min="10537" max="10537" width="9.5703125" customWidth="1"/>
    <col min="10538" max="10538" width="58.7109375" customWidth="1"/>
    <col min="10539" max="10539" width="9.5703125" customWidth="1"/>
    <col min="10757" max="10757" width="16.140625" customWidth="1"/>
    <col min="10758" max="10758" width="43.140625" customWidth="1"/>
    <col min="10759" max="10759" width="29.5703125" customWidth="1"/>
    <col min="10760" max="10760" width="34.140625" customWidth="1"/>
    <col min="10761" max="10761" width="7.5703125" customWidth="1"/>
    <col min="10762" max="10762" width="26.42578125" customWidth="1"/>
    <col min="10763" max="10763" width="17.140625" customWidth="1"/>
    <col min="10764" max="10764" width="19.140625" customWidth="1"/>
    <col min="10765" max="10765" width="18.42578125" customWidth="1"/>
    <col min="10766" max="10766" width="17.5703125" customWidth="1"/>
    <col min="10767" max="10767" width="18.85546875" customWidth="1"/>
    <col min="10768" max="10768" width="18.7109375" customWidth="1"/>
    <col min="10769" max="10770" width="15.85546875" customWidth="1"/>
    <col min="10771" max="10771" width="11.85546875" customWidth="1"/>
    <col min="10772" max="10772" width="8" customWidth="1"/>
    <col min="10773" max="10773" width="9.140625" customWidth="1"/>
    <col min="10774" max="10774" width="11.7109375" customWidth="1"/>
    <col min="10775" max="10775" width="10" customWidth="1"/>
    <col min="10776" max="10776" width="9.140625" customWidth="1"/>
    <col min="10777" max="10778" width="9.28515625" customWidth="1"/>
    <col min="10779" max="10779" width="9" customWidth="1"/>
    <col min="10780" max="10780" width="8.5703125" customWidth="1"/>
    <col min="10781" max="10781" width="9.140625" customWidth="1"/>
    <col min="10782" max="10782" width="8.140625" customWidth="1"/>
    <col min="10783" max="10786" width="15.42578125" customWidth="1"/>
    <col min="10787" max="10787" width="11.7109375" customWidth="1"/>
    <col min="10788" max="10788" width="66.28515625" customWidth="1"/>
    <col min="10789" max="10789" width="9.5703125" customWidth="1"/>
    <col min="10790" max="10790" width="60.42578125" customWidth="1"/>
    <col min="10791" max="10791" width="13.42578125" customWidth="1"/>
    <col min="10792" max="10792" width="56.140625" customWidth="1"/>
    <col min="10793" max="10793" width="9.5703125" customWidth="1"/>
    <col min="10794" max="10794" width="58.7109375" customWidth="1"/>
    <col min="10795" max="10795" width="9.5703125" customWidth="1"/>
    <col min="11013" max="11013" width="16.140625" customWidth="1"/>
    <col min="11014" max="11014" width="43.140625" customWidth="1"/>
    <col min="11015" max="11015" width="29.5703125" customWidth="1"/>
    <col min="11016" max="11016" width="34.140625" customWidth="1"/>
    <col min="11017" max="11017" width="7.5703125" customWidth="1"/>
    <col min="11018" max="11018" width="26.42578125" customWidth="1"/>
    <col min="11019" max="11019" width="17.140625" customWidth="1"/>
    <col min="11020" max="11020" width="19.140625" customWidth="1"/>
    <col min="11021" max="11021" width="18.42578125" customWidth="1"/>
    <col min="11022" max="11022" width="17.5703125" customWidth="1"/>
    <col min="11023" max="11023" width="18.85546875" customWidth="1"/>
    <col min="11024" max="11024" width="18.7109375" customWidth="1"/>
    <col min="11025" max="11026" width="15.85546875" customWidth="1"/>
    <col min="11027" max="11027" width="11.85546875" customWidth="1"/>
    <col min="11028" max="11028" width="8" customWidth="1"/>
    <col min="11029" max="11029" width="9.140625" customWidth="1"/>
    <col min="11030" max="11030" width="11.7109375" customWidth="1"/>
    <col min="11031" max="11031" width="10" customWidth="1"/>
    <col min="11032" max="11032" width="9.140625" customWidth="1"/>
    <col min="11033" max="11034" width="9.28515625" customWidth="1"/>
    <col min="11035" max="11035" width="9" customWidth="1"/>
    <col min="11036" max="11036" width="8.5703125" customWidth="1"/>
    <col min="11037" max="11037" width="9.140625" customWidth="1"/>
    <col min="11038" max="11038" width="8.140625" customWidth="1"/>
    <col min="11039" max="11042" width="15.42578125" customWidth="1"/>
    <col min="11043" max="11043" width="11.7109375" customWidth="1"/>
    <col min="11044" max="11044" width="66.28515625" customWidth="1"/>
    <col min="11045" max="11045" width="9.5703125" customWidth="1"/>
    <col min="11046" max="11046" width="60.42578125" customWidth="1"/>
    <col min="11047" max="11047" width="13.42578125" customWidth="1"/>
    <col min="11048" max="11048" width="56.140625" customWidth="1"/>
    <col min="11049" max="11049" width="9.5703125" customWidth="1"/>
    <col min="11050" max="11050" width="58.7109375" customWidth="1"/>
    <col min="11051" max="11051" width="9.5703125" customWidth="1"/>
    <col min="11269" max="11269" width="16.140625" customWidth="1"/>
    <col min="11270" max="11270" width="43.140625" customWidth="1"/>
    <col min="11271" max="11271" width="29.5703125" customWidth="1"/>
    <col min="11272" max="11272" width="34.140625" customWidth="1"/>
    <col min="11273" max="11273" width="7.5703125" customWidth="1"/>
    <col min="11274" max="11274" width="26.42578125" customWidth="1"/>
    <col min="11275" max="11275" width="17.140625" customWidth="1"/>
    <col min="11276" max="11276" width="19.140625" customWidth="1"/>
    <col min="11277" max="11277" width="18.42578125" customWidth="1"/>
    <col min="11278" max="11278" width="17.5703125" customWidth="1"/>
    <col min="11279" max="11279" width="18.85546875" customWidth="1"/>
    <col min="11280" max="11280" width="18.7109375" customWidth="1"/>
    <col min="11281" max="11282" width="15.85546875" customWidth="1"/>
    <col min="11283" max="11283" width="11.85546875" customWidth="1"/>
    <col min="11284" max="11284" width="8" customWidth="1"/>
    <col min="11285" max="11285" width="9.140625" customWidth="1"/>
    <col min="11286" max="11286" width="11.7109375" customWidth="1"/>
    <col min="11287" max="11287" width="10" customWidth="1"/>
    <col min="11288" max="11288" width="9.140625" customWidth="1"/>
    <col min="11289" max="11290" width="9.28515625" customWidth="1"/>
    <col min="11291" max="11291" width="9" customWidth="1"/>
    <col min="11292" max="11292" width="8.5703125" customWidth="1"/>
    <col min="11293" max="11293" width="9.140625" customWidth="1"/>
    <col min="11294" max="11294" width="8.140625" customWidth="1"/>
    <col min="11295" max="11298" width="15.42578125" customWidth="1"/>
    <col min="11299" max="11299" width="11.7109375" customWidth="1"/>
    <col min="11300" max="11300" width="66.28515625" customWidth="1"/>
    <col min="11301" max="11301" width="9.5703125" customWidth="1"/>
    <col min="11302" max="11302" width="60.42578125" customWidth="1"/>
    <col min="11303" max="11303" width="13.42578125" customWidth="1"/>
    <col min="11304" max="11304" width="56.140625" customWidth="1"/>
    <col min="11305" max="11305" width="9.5703125" customWidth="1"/>
    <col min="11306" max="11306" width="58.7109375" customWidth="1"/>
    <col min="11307" max="11307" width="9.5703125" customWidth="1"/>
    <col min="11525" max="11525" width="16.140625" customWidth="1"/>
    <col min="11526" max="11526" width="43.140625" customWidth="1"/>
    <col min="11527" max="11527" width="29.5703125" customWidth="1"/>
    <col min="11528" max="11528" width="34.140625" customWidth="1"/>
    <col min="11529" max="11529" width="7.5703125" customWidth="1"/>
    <col min="11530" max="11530" width="26.42578125" customWidth="1"/>
    <col min="11531" max="11531" width="17.140625" customWidth="1"/>
    <col min="11532" max="11532" width="19.140625" customWidth="1"/>
    <col min="11533" max="11533" width="18.42578125" customWidth="1"/>
    <col min="11534" max="11534" width="17.5703125" customWidth="1"/>
    <col min="11535" max="11535" width="18.85546875" customWidth="1"/>
    <col min="11536" max="11536" width="18.7109375" customWidth="1"/>
    <col min="11537" max="11538" width="15.85546875" customWidth="1"/>
    <col min="11539" max="11539" width="11.85546875" customWidth="1"/>
    <col min="11540" max="11540" width="8" customWidth="1"/>
    <col min="11541" max="11541" width="9.140625" customWidth="1"/>
    <col min="11542" max="11542" width="11.7109375" customWidth="1"/>
    <col min="11543" max="11543" width="10" customWidth="1"/>
    <col min="11544" max="11544" width="9.140625" customWidth="1"/>
    <col min="11545" max="11546" width="9.28515625" customWidth="1"/>
    <col min="11547" max="11547" width="9" customWidth="1"/>
    <col min="11548" max="11548" width="8.5703125" customWidth="1"/>
    <col min="11549" max="11549" width="9.140625" customWidth="1"/>
    <col min="11550" max="11550" width="8.140625" customWidth="1"/>
    <col min="11551" max="11554" width="15.42578125" customWidth="1"/>
    <col min="11555" max="11555" width="11.7109375" customWidth="1"/>
    <col min="11556" max="11556" width="66.28515625" customWidth="1"/>
    <col min="11557" max="11557" width="9.5703125" customWidth="1"/>
    <col min="11558" max="11558" width="60.42578125" customWidth="1"/>
    <col min="11559" max="11559" width="13.42578125" customWidth="1"/>
    <col min="11560" max="11560" width="56.140625" customWidth="1"/>
    <col min="11561" max="11561" width="9.5703125" customWidth="1"/>
    <col min="11562" max="11562" width="58.7109375" customWidth="1"/>
    <col min="11563" max="11563" width="9.5703125" customWidth="1"/>
    <col min="11781" max="11781" width="16.140625" customWidth="1"/>
    <col min="11782" max="11782" width="43.140625" customWidth="1"/>
    <col min="11783" max="11783" width="29.5703125" customWidth="1"/>
    <col min="11784" max="11784" width="34.140625" customWidth="1"/>
    <col min="11785" max="11785" width="7.5703125" customWidth="1"/>
    <col min="11786" max="11786" width="26.42578125" customWidth="1"/>
    <col min="11787" max="11787" width="17.140625" customWidth="1"/>
    <col min="11788" max="11788" width="19.140625" customWidth="1"/>
    <col min="11789" max="11789" width="18.42578125" customWidth="1"/>
    <col min="11790" max="11790" width="17.5703125" customWidth="1"/>
    <col min="11791" max="11791" width="18.85546875" customWidth="1"/>
    <col min="11792" max="11792" width="18.7109375" customWidth="1"/>
    <col min="11793" max="11794" width="15.85546875" customWidth="1"/>
    <col min="11795" max="11795" width="11.85546875" customWidth="1"/>
    <col min="11796" max="11796" width="8" customWidth="1"/>
    <col min="11797" max="11797" width="9.140625" customWidth="1"/>
    <col min="11798" max="11798" width="11.7109375" customWidth="1"/>
    <col min="11799" max="11799" width="10" customWidth="1"/>
    <col min="11800" max="11800" width="9.140625" customWidth="1"/>
    <col min="11801" max="11802" width="9.28515625" customWidth="1"/>
    <col min="11803" max="11803" width="9" customWidth="1"/>
    <col min="11804" max="11804" width="8.5703125" customWidth="1"/>
    <col min="11805" max="11805" width="9.140625" customWidth="1"/>
    <col min="11806" max="11806" width="8.140625" customWidth="1"/>
    <col min="11807" max="11810" width="15.42578125" customWidth="1"/>
    <col min="11811" max="11811" width="11.7109375" customWidth="1"/>
    <col min="11812" max="11812" width="66.28515625" customWidth="1"/>
    <col min="11813" max="11813" width="9.5703125" customWidth="1"/>
    <col min="11814" max="11814" width="60.42578125" customWidth="1"/>
    <col min="11815" max="11815" width="13.42578125" customWidth="1"/>
    <col min="11816" max="11816" width="56.140625" customWidth="1"/>
    <col min="11817" max="11817" width="9.5703125" customWidth="1"/>
    <col min="11818" max="11818" width="58.7109375" customWidth="1"/>
    <col min="11819" max="11819" width="9.5703125" customWidth="1"/>
    <col min="12037" max="12037" width="16.140625" customWidth="1"/>
    <col min="12038" max="12038" width="43.140625" customWidth="1"/>
    <col min="12039" max="12039" width="29.5703125" customWidth="1"/>
    <col min="12040" max="12040" width="34.140625" customWidth="1"/>
    <col min="12041" max="12041" width="7.5703125" customWidth="1"/>
    <col min="12042" max="12042" width="26.42578125" customWidth="1"/>
    <col min="12043" max="12043" width="17.140625" customWidth="1"/>
    <col min="12044" max="12044" width="19.140625" customWidth="1"/>
    <col min="12045" max="12045" width="18.42578125" customWidth="1"/>
    <col min="12046" max="12046" width="17.5703125" customWidth="1"/>
    <col min="12047" max="12047" width="18.85546875" customWidth="1"/>
    <col min="12048" max="12048" width="18.7109375" customWidth="1"/>
    <col min="12049" max="12050" width="15.85546875" customWidth="1"/>
    <col min="12051" max="12051" width="11.85546875" customWidth="1"/>
    <col min="12052" max="12052" width="8" customWidth="1"/>
    <col min="12053" max="12053" width="9.140625" customWidth="1"/>
    <col min="12054" max="12054" width="11.7109375" customWidth="1"/>
    <col min="12055" max="12055" width="10" customWidth="1"/>
    <col min="12056" max="12056" width="9.140625" customWidth="1"/>
    <col min="12057" max="12058" width="9.28515625" customWidth="1"/>
    <col min="12059" max="12059" width="9" customWidth="1"/>
    <col min="12060" max="12060" width="8.5703125" customWidth="1"/>
    <col min="12061" max="12061" width="9.140625" customWidth="1"/>
    <col min="12062" max="12062" width="8.140625" customWidth="1"/>
    <col min="12063" max="12066" width="15.42578125" customWidth="1"/>
    <col min="12067" max="12067" width="11.7109375" customWidth="1"/>
    <col min="12068" max="12068" width="66.28515625" customWidth="1"/>
    <col min="12069" max="12069" width="9.5703125" customWidth="1"/>
    <col min="12070" max="12070" width="60.42578125" customWidth="1"/>
    <col min="12071" max="12071" width="13.42578125" customWidth="1"/>
    <col min="12072" max="12072" width="56.140625" customWidth="1"/>
    <col min="12073" max="12073" width="9.5703125" customWidth="1"/>
    <col min="12074" max="12074" width="58.7109375" customWidth="1"/>
    <col min="12075" max="12075" width="9.5703125" customWidth="1"/>
    <col min="12293" max="12293" width="16.140625" customWidth="1"/>
    <col min="12294" max="12294" width="43.140625" customWidth="1"/>
    <col min="12295" max="12295" width="29.5703125" customWidth="1"/>
    <col min="12296" max="12296" width="34.140625" customWidth="1"/>
    <col min="12297" max="12297" width="7.5703125" customWidth="1"/>
    <col min="12298" max="12298" width="26.42578125" customWidth="1"/>
    <col min="12299" max="12299" width="17.140625" customWidth="1"/>
    <col min="12300" max="12300" width="19.140625" customWidth="1"/>
    <col min="12301" max="12301" width="18.42578125" customWidth="1"/>
    <col min="12302" max="12302" width="17.5703125" customWidth="1"/>
    <col min="12303" max="12303" width="18.85546875" customWidth="1"/>
    <col min="12304" max="12304" width="18.7109375" customWidth="1"/>
    <col min="12305" max="12306" width="15.85546875" customWidth="1"/>
    <col min="12307" max="12307" width="11.85546875" customWidth="1"/>
    <col min="12308" max="12308" width="8" customWidth="1"/>
    <col min="12309" max="12309" width="9.140625" customWidth="1"/>
    <col min="12310" max="12310" width="11.7109375" customWidth="1"/>
    <col min="12311" max="12311" width="10" customWidth="1"/>
    <col min="12312" max="12312" width="9.140625" customWidth="1"/>
    <col min="12313" max="12314" width="9.28515625" customWidth="1"/>
    <col min="12315" max="12315" width="9" customWidth="1"/>
    <col min="12316" max="12316" width="8.5703125" customWidth="1"/>
    <col min="12317" max="12317" width="9.140625" customWidth="1"/>
    <col min="12318" max="12318" width="8.140625" customWidth="1"/>
    <col min="12319" max="12322" width="15.42578125" customWidth="1"/>
    <col min="12323" max="12323" width="11.7109375" customWidth="1"/>
    <col min="12324" max="12324" width="66.28515625" customWidth="1"/>
    <col min="12325" max="12325" width="9.5703125" customWidth="1"/>
    <col min="12326" max="12326" width="60.42578125" customWidth="1"/>
    <col min="12327" max="12327" width="13.42578125" customWidth="1"/>
    <col min="12328" max="12328" width="56.140625" customWidth="1"/>
    <col min="12329" max="12329" width="9.5703125" customWidth="1"/>
    <col min="12330" max="12330" width="58.7109375" customWidth="1"/>
    <col min="12331" max="12331" width="9.5703125" customWidth="1"/>
    <col min="12549" max="12549" width="16.140625" customWidth="1"/>
    <col min="12550" max="12550" width="43.140625" customWidth="1"/>
    <col min="12551" max="12551" width="29.5703125" customWidth="1"/>
    <col min="12552" max="12552" width="34.140625" customWidth="1"/>
    <col min="12553" max="12553" width="7.5703125" customWidth="1"/>
    <col min="12554" max="12554" width="26.42578125" customWidth="1"/>
    <col min="12555" max="12555" width="17.140625" customWidth="1"/>
    <col min="12556" max="12556" width="19.140625" customWidth="1"/>
    <col min="12557" max="12557" width="18.42578125" customWidth="1"/>
    <col min="12558" max="12558" width="17.5703125" customWidth="1"/>
    <col min="12559" max="12559" width="18.85546875" customWidth="1"/>
    <col min="12560" max="12560" width="18.7109375" customWidth="1"/>
    <col min="12561" max="12562" width="15.85546875" customWidth="1"/>
    <col min="12563" max="12563" width="11.85546875" customWidth="1"/>
    <col min="12564" max="12564" width="8" customWidth="1"/>
    <col min="12565" max="12565" width="9.140625" customWidth="1"/>
    <col min="12566" max="12566" width="11.7109375" customWidth="1"/>
    <col min="12567" max="12567" width="10" customWidth="1"/>
    <col min="12568" max="12568" width="9.140625" customWidth="1"/>
    <col min="12569" max="12570" width="9.28515625" customWidth="1"/>
    <col min="12571" max="12571" width="9" customWidth="1"/>
    <col min="12572" max="12572" width="8.5703125" customWidth="1"/>
    <col min="12573" max="12573" width="9.140625" customWidth="1"/>
    <col min="12574" max="12574" width="8.140625" customWidth="1"/>
    <col min="12575" max="12578" width="15.42578125" customWidth="1"/>
    <col min="12579" max="12579" width="11.7109375" customWidth="1"/>
    <col min="12580" max="12580" width="66.28515625" customWidth="1"/>
    <col min="12581" max="12581" width="9.5703125" customWidth="1"/>
    <col min="12582" max="12582" width="60.42578125" customWidth="1"/>
    <col min="12583" max="12583" width="13.42578125" customWidth="1"/>
    <col min="12584" max="12584" width="56.140625" customWidth="1"/>
    <col min="12585" max="12585" width="9.5703125" customWidth="1"/>
    <col min="12586" max="12586" width="58.7109375" customWidth="1"/>
    <col min="12587" max="12587" width="9.5703125" customWidth="1"/>
    <col min="12805" max="12805" width="16.140625" customWidth="1"/>
    <col min="12806" max="12806" width="43.140625" customWidth="1"/>
    <col min="12807" max="12807" width="29.5703125" customWidth="1"/>
    <col min="12808" max="12808" width="34.140625" customWidth="1"/>
    <col min="12809" max="12809" width="7.5703125" customWidth="1"/>
    <col min="12810" max="12810" width="26.42578125" customWidth="1"/>
    <col min="12811" max="12811" width="17.140625" customWidth="1"/>
    <col min="12812" max="12812" width="19.140625" customWidth="1"/>
    <col min="12813" max="12813" width="18.42578125" customWidth="1"/>
    <col min="12814" max="12814" width="17.5703125" customWidth="1"/>
    <col min="12815" max="12815" width="18.85546875" customWidth="1"/>
    <col min="12816" max="12816" width="18.7109375" customWidth="1"/>
    <col min="12817" max="12818" width="15.85546875" customWidth="1"/>
    <col min="12819" max="12819" width="11.85546875" customWidth="1"/>
    <col min="12820" max="12820" width="8" customWidth="1"/>
    <col min="12821" max="12821" width="9.140625" customWidth="1"/>
    <col min="12822" max="12822" width="11.7109375" customWidth="1"/>
    <col min="12823" max="12823" width="10" customWidth="1"/>
    <col min="12824" max="12824" width="9.140625" customWidth="1"/>
    <col min="12825" max="12826" width="9.28515625" customWidth="1"/>
    <col min="12827" max="12827" width="9" customWidth="1"/>
    <col min="12828" max="12828" width="8.5703125" customWidth="1"/>
    <col min="12829" max="12829" width="9.140625" customWidth="1"/>
    <col min="12830" max="12830" width="8.140625" customWidth="1"/>
    <col min="12831" max="12834" width="15.42578125" customWidth="1"/>
    <col min="12835" max="12835" width="11.7109375" customWidth="1"/>
    <col min="12836" max="12836" width="66.28515625" customWidth="1"/>
    <col min="12837" max="12837" width="9.5703125" customWidth="1"/>
    <col min="12838" max="12838" width="60.42578125" customWidth="1"/>
    <col min="12839" max="12839" width="13.42578125" customWidth="1"/>
    <col min="12840" max="12840" width="56.140625" customWidth="1"/>
    <col min="12841" max="12841" width="9.5703125" customWidth="1"/>
    <col min="12842" max="12842" width="58.7109375" customWidth="1"/>
    <col min="12843" max="12843" width="9.5703125" customWidth="1"/>
    <col min="13061" max="13061" width="16.140625" customWidth="1"/>
    <col min="13062" max="13062" width="43.140625" customWidth="1"/>
    <col min="13063" max="13063" width="29.5703125" customWidth="1"/>
    <col min="13064" max="13064" width="34.140625" customWidth="1"/>
    <col min="13065" max="13065" width="7.5703125" customWidth="1"/>
    <col min="13066" max="13066" width="26.42578125" customWidth="1"/>
    <col min="13067" max="13067" width="17.140625" customWidth="1"/>
    <col min="13068" max="13068" width="19.140625" customWidth="1"/>
    <col min="13069" max="13069" width="18.42578125" customWidth="1"/>
    <col min="13070" max="13070" width="17.5703125" customWidth="1"/>
    <col min="13071" max="13071" width="18.85546875" customWidth="1"/>
    <col min="13072" max="13072" width="18.7109375" customWidth="1"/>
    <col min="13073" max="13074" width="15.85546875" customWidth="1"/>
    <col min="13075" max="13075" width="11.85546875" customWidth="1"/>
    <col min="13076" max="13076" width="8" customWidth="1"/>
    <col min="13077" max="13077" width="9.140625" customWidth="1"/>
    <col min="13078" max="13078" width="11.7109375" customWidth="1"/>
    <col min="13079" max="13079" width="10" customWidth="1"/>
    <col min="13080" max="13080" width="9.140625" customWidth="1"/>
    <col min="13081" max="13082" width="9.28515625" customWidth="1"/>
    <col min="13083" max="13083" width="9" customWidth="1"/>
    <col min="13084" max="13084" width="8.5703125" customWidth="1"/>
    <col min="13085" max="13085" width="9.140625" customWidth="1"/>
    <col min="13086" max="13086" width="8.140625" customWidth="1"/>
    <col min="13087" max="13090" width="15.42578125" customWidth="1"/>
    <col min="13091" max="13091" width="11.7109375" customWidth="1"/>
    <col min="13092" max="13092" width="66.28515625" customWidth="1"/>
    <col min="13093" max="13093" width="9.5703125" customWidth="1"/>
    <col min="13094" max="13094" width="60.42578125" customWidth="1"/>
    <col min="13095" max="13095" width="13.42578125" customWidth="1"/>
    <col min="13096" max="13096" width="56.140625" customWidth="1"/>
    <col min="13097" max="13097" width="9.5703125" customWidth="1"/>
    <col min="13098" max="13098" width="58.7109375" customWidth="1"/>
    <col min="13099" max="13099" width="9.5703125" customWidth="1"/>
    <col min="13317" max="13317" width="16.140625" customWidth="1"/>
    <col min="13318" max="13318" width="43.140625" customWidth="1"/>
    <col min="13319" max="13319" width="29.5703125" customWidth="1"/>
    <col min="13320" max="13320" width="34.140625" customWidth="1"/>
    <col min="13321" max="13321" width="7.5703125" customWidth="1"/>
    <col min="13322" max="13322" width="26.42578125" customWidth="1"/>
    <col min="13323" max="13323" width="17.140625" customWidth="1"/>
    <col min="13324" max="13324" width="19.140625" customWidth="1"/>
    <col min="13325" max="13325" width="18.42578125" customWidth="1"/>
    <col min="13326" max="13326" width="17.5703125" customWidth="1"/>
    <col min="13327" max="13327" width="18.85546875" customWidth="1"/>
    <col min="13328" max="13328" width="18.7109375" customWidth="1"/>
    <col min="13329" max="13330" width="15.85546875" customWidth="1"/>
    <col min="13331" max="13331" width="11.85546875" customWidth="1"/>
    <col min="13332" max="13332" width="8" customWidth="1"/>
    <col min="13333" max="13333" width="9.140625" customWidth="1"/>
    <col min="13334" max="13334" width="11.7109375" customWidth="1"/>
    <col min="13335" max="13335" width="10" customWidth="1"/>
    <col min="13336" max="13336" width="9.140625" customWidth="1"/>
    <col min="13337" max="13338" width="9.28515625" customWidth="1"/>
    <col min="13339" max="13339" width="9" customWidth="1"/>
    <col min="13340" max="13340" width="8.5703125" customWidth="1"/>
    <col min="13341" max="13341" width="9.140625" customWidth="1"/>
    <col min="13342" max="13342" width="8.140625" customWidth="1"/>
    <col min="13343" max="13346" width="15.42578125" customWidth="1"/>
    <col min="13347" max="13347" width="11.7109375" customWidth="1"/>
    <col min="13348" max="13348" width="66.28515625" customWidth="1"/>
    <col min="13349" max="13349" width="9.5703125" customWidth="1"/>
    <col min="13350" max="13350" width="60.42578125" customWidth="1"/>
    <col min="13351" max="13351" width="13.42578125" customWidth="1"/>
    <col min="13352" max="13352" width="56.140625" customWidth="1"/>
    <col min="13353" max="13353" width="9.5703125" customWidth="1"/>
    <col min="13354" max="13354" width="58.7109375" customWidth="1"/>
    <col min="13355" max="13355" width="9.5703125" customWidth="1"/>
    <col min="13573" max="13573" width="16.140625" customWidth="1"/>
    <col min="13574" max="13574" width="43.140625" customWidth="1"/>
    <col min="13575" max="13575" width="29.5703125" customWidth="1"/>
    <col min="13576" max="13576" width="34.140625" customWidth="1"/>
    <col min="13577" max="13577" width="7.5703125" customWidth="1"/>
    <col min="13578" max="13578" width="26.42578125" customWidth="1"/>
    <col min="13579" max="13579" width="17.140625" customWidth="1"/>
    <col min="13580" max="13580" width="19.140625" customWidth="1"/>
    <col min="13581" max="13581" width="18.42578125" customWidth="1"/>
    <col min="13582" max="13582" width="17.5703125" customWidth="1"/>
    <col min="13583" max="13583" width="18.85546875" customWidth="1"/>
    <col min="13584" max="13584" width="18.7109375" customWidth="1"/>
    <col min="13585" max="13586" width="15.85546875" customWidth="1"/>
    <col min="13587" max="13587" width="11.85546875" customWidth="1"/>
    <col min="13588" max="13588" width="8" customWidth="1"/>
    <col min="13589" max="13589" width="9.140625" customWidth="1"/>
    <col min="13590" max="13590" width="11.7109375" customWidth="1"/>
    <col min="13591" max="13591" width="10" customWidth="1"/>
    <col min="13592" max="13592" width="9.140625" customWidth="1"/>
    <col min="13593" max="13594" width="9.28515625" customWidth="1"/>
    <col min="13595" max="13595" width="9" customWidth="1"/>
    <col min="13596" max="13596" width="8.5703125" customWidth="1"/>
    <col min="13597" max="13597" width="9.140625" customWidth="1"/>
    <col min="13598" max="13598" width="8.140625" customWidth="1"/>
    <col min="13599" max="13602" width="15.42578125" customWidth="1"/>
    <col min="13603" max="13603" width="11.7109375" customWidth="1"/>
    <col min="13604" max="13604" width="66.28515625" customWidth="1"/>
    <col min="13605" max="13605" width="9.5703125" customWidth="1"/>
    <col min="13606" max="13606" width="60.42578125" customWidth="1"/>
    <col min="13607" max="13607" width="13.42578125" customWidth="1"/>
    <col min="13608" max="13608" width="56.140625" customWidth="1"/>
    <col min="13609" max="13609" width="9.5703125" customWidth="1"/>
    <col min="13610" max="13610" width="58.7109375" customWidth="1"/>
    <col min="13611" max="13611" width="9.5703125" customWidth="1"/>
    <col min="13829" max="13829" width="16.140625" customWidth="1"/>
    <col min="13830" max="13830" width="43.140625" customWidth="1"/>
    <col min="13831" max="13831" width="29.5703125" customWidth="1"/>
    <col min="13832" max="13832" width="34.140625" customWidth="1"/>
    <col min="13833" max="13833" width="7.5703125" customWidth="1"/>
    <col min="13834" max="13834" width="26.42578125" customWidth="1"/>
    <col min="13835" max="13835" width="17.140625" customWidth="1"/>
    <col min="13836" max="13836" width="19.140625" customWidth="1"/>
    <col min="13837" max="13837" width="18.42578125" customWidth="1"/>
    <col min="13838" max="13838" width="17.5703125" customWidth="1"/>
    <col min="13839" max="13839" width="18.85546875" customWidth="1"/>
    <col min="13840" max="13840" width="18.7109375" customWidth="1"/>
    <col min="13841" max="13842" width="15.85546875" customWidth="1"/>
    <col min="13843" max="13843" width="11.85546875" customWidth="1"/>
    <col min="13844" max="13844" width="8" customWidth="1"/>
    <col min="13845" max="13845" width="9.140625" customWidth="1"/>
    <col min="13846" max="13846" width="11.7109375" customWidth="1"/>
    <col min="13847" max="13847" width="10" customWidth="1"/>
    <col min="13848" max="13848" width="9.140625" customWidth="1"/>
    <col min="13849" max="13850" width="9.28515625" customWidth="1"/>
    <col min="13851" max="13851" width="9" customWidth="1"/>
    <col min="13852" max="13852" width="8.5703125" customWidth="1"/>
    <col min="13853" max="13853" width="9.140625" customWidth="1"/>
    <col min="13854" max="13854" width="8.140625" customWidth="1"/>
    <col min="13855" max="13858" width="15.42578125" customWidth="1"/>
    <col min="13859" max="13859" width="11.7109375" customWidth="1"/>
    <col min="13860" max="13860" width="66.28515625" customWidth="1"/>
    <col min="13861" max="13861" width="9.5703125" customWidth="1"/>
    <col min="13862" max="13862" width="60.42578125" customWidth="1"/>
    <col min="13863" max="13863" width="13.42578125" customWidth="1"/>
    <col min="13864" max="13864" width="56.140625" customWidth="1"/>
    <col min="13865" max="13865" width="9.5703125" customWidth="1"/>
    <col min="13866" max="13866" width="58.7109375" customWidth="1"/>
    <col min="13867" max="13867" width="9.5703125" customWidth="1"/>
    <col min="14085" max="14085" width="16.140625" customWidth="1"/>
    <col min="14086" max="14086" width="43.140625" customWidth="1"/>
    <col min="14087" max="14087" width="29.5703125" customWidth="1"/>
    <col min="14088" max="14088" width="34.140625" customWidth="1"/>
    <col min="14089" max="14089" width="7.5703125" customWidth="1"/>
    <col min="14090" max="14090" width="26.42578125" customWidth="1"/>
    <col min="14091" max="14091" width="17.140625" customWidth="1"/>
    <col min="14092" max="14092" width="19.140625" customWidth="1"/>
    <col min="14093" max="14093" width="18.42578125" customWidth="1"/>
    <col min="14094" max="14094" width="17.5703125" customWidth="1"/>
    <col min="14095" max="14095" width="18.85546875" customWidth="1"/>
    <col min="14096" max="14096" width="18.7109375" customWidth="1"/>
    <col min="14097" max="14098" width="15.85546875" customWidth="1"/>
    <col min="14099" max="14099" width="11.85546875" customWidth="1"/>
    <col min="14100" max="14100" width="8" customWidth="1"/>
    <col min="14101" max="14101" width="9.140625" customWidth="1"/>
    <col min="14102" max="14102" width="11.7109375" customWidth="1"/>
    <col min="14103" max="14103" width="10" customWidth="1"/>
    <col min="14104" max="14104" width="9.140625" customWidth="1"/>
    <col min="14105" max="14106" width="9.28515625" customWidth="1"/>
    <col min="14107" max="14107" width="9" customWidth="1"/>
    <col min="14108" max="14108" width="8.5703125" customWidth="1"/>
    <col min="14109" max="14109" width="9.140625" customWidth="1"/>
    <col min="14110" max="14110" width="8.140625" customWidth="1"/>
    <col min="14111" max="14114" width="15.42578125" customWidth="1"/>
    <col min="14115" max="14115" width="11.7109375" customWidth="1"/>
    <col min="14116" max="14116" width="66.28515625" customWidth="1"/>
    <col min="14117" max="14117" width="9.5703125" customWidth="1"/>
    <col min="14118" max="14118" width="60.42578125" customWidth="1"/>
    <col min="14119" max="14119" width="13.42578125" customWidth="1"/>
    <col min="14120" max="14120" width="56.140625" customWidth="1"/>
    <col min="14121" max="14121" width="9.5703125" customWidth="1"/>
    <col min="14122" max="14122" width="58.7109375" customWidth="1"/>
    <col min="14123" max="14123" width="9.5703125" customWidth="1"/>
    <col min="14341" max="14341" width="16.140625" customWidth="1"/>
    <col min="14342" max="14342" width="43.140625" customWidth="1"/>
    <col min="14343" max="14343" width="29.5703125" customWidth="1"/>
    <col min="14344" max="14344" width="34.140625" customWidth="1"/>
    <col min="14345" max="14345" width="7.5703125" customWidth="1"/>
    <col min="14346" max="14346" width="26.42578125" customWidth="1"/>
    <col min="14347" max="14347" width="17.140625" customWidth="1"/>
    <col min="14348" max="14348" width="19.140625" customWidth="1"/>
    <col min="14349" max="14349" width="18.42578125" customWidth="1"/>
    <col min="14350" max="14350" width="17.5703125" customWidth="1"/>
    <col min="14351" max="14351" width="18.85546875" customWidth="1"/>
    <col min="14352" max="14352" width="18.7109375" customWidth="1"/>
    <col min="14353" max="14354" width="15.85546875" customWidth="1"/>
    <col min="14355" max="14355" width="11.85546875" customWidth="1"/>
    <col min="14356" max="14356" width="8" customWidth="1"/>
    <col min="14357" max="14357" width="9.140625" customWidth="1"/>
    <col min="14358" max="14358" width="11.7109375" customWidth="1"/>
    <col min="14359" max="14359" width="10" customWidth="1"/>
    <col min="14360" max="14360" width="9.140625" customWidth="1"/>
    <col min="14361" max="14362" width="9.28515625" customWidth="1"/>
    <col min="14363" max="14363" width="9" customWidth="1"/>
    <col min="14364" max="14364" width="8.5703125" customWidth="1"/>
    <col min="14365" max="14365" width="9.140625" customWidth="1"/>
    <col min="14366" max="14366" width="8.140625" customWidth="1"/>
    <col min="14367" max="14370" width="15.42578125" customWidth="1"/>
    <col min="14371" max="14371" width="11.7109375" customWidth="1"/>
    <col min="14372" max="14372" width="66.28515625" customWidth="1"/>
    <col min="14373" max="14373" width="9.5703125" customWidth="1"/>
    <col min="14374" max="14374" width="60.42578125" customWidth="1"/>
    <col min="14375" max="14375" width="13.42578125" customWidth="1"/>
    <col min="14376" max="14376" width="56.140625" customWidth="1"/>
    <col min="14377" max="14377" width="9.5703125" customWidth="1"/>
    <col min="14378" max="14378" width="58.7109375" customWidth="1"/>
    <col min="14379" max="14379" width="9.5703125" customWidth="1"/>
    <col min="14597" max="14597" width="16.140625" customWidth="1"/>
    <col min="14598" max="14598" width="43.140625" customWidth="1"/>
    <col min="14599" max="14599" width="29.5703125" customWidth="1"/>
    <col min="14600" max="14600" width="34.140625" customWidth="1"/>
    <col min="14601" max="14601" width="7.5703125" customWidth="1"/>
    <col min="14602" max="14602" width="26.42578125" customWidth="1"/>
    <col min="14603" max="14603" width="17.140625" customWidth="1"/>
    <col min="14604" max="14604" width="19.140625" customWidth="1"/>
    <col min="14605" max="14605" width="18.42578125" customWidth="1"/>
    <col min="14606" max="14606" width="17.5703125" customWidth="1"/>
    <col min="14607" max="14607" width="18.85546875" customWidth="1"/>
    <col min="14608" max="14608" width="18.7109375" customWidth="1"/>
    <col min="14609" max="14610" width="15.85546875" customWidth="1"/>
    <col min="14611" max="14611" width="11.85546875" customWidth="1"/>
    <col min="14612" max="14612" width="8" customWidth="1"/>
    <col min="14613" max="14613" width="9.140625" customWidth="1"/>
    <col min="14614" max="14614" width="11.7109375" customWidth="1"/>
    <col min="14615" max="14615" width="10" customWidth="1"/>
    <col min="14616" max="14616" width="9.140625" customWidth="1"/>
    <col min="14617" max="14618" width="9.28515625" customWidth="1"/>
    <col min="14619" max="14619" width="9" customWidth="1"/>
    <col min="14620" max="14620" width="8.5703125" customWidth="1"/>
    <col min="14621" max="14621" width="9.140625" customWidth="1"/>
    <col min="14622" max="14622" width="8.140625" customWidth="1"/>
    <col min="14623" max="14626" width="15.42578125" customWidth="1"/>
    <col min="14627" max="14627" width="11.7109375" customWidth="1"/>
    <col min="14628" max="14628" width="66.28515625" customWidth="1"/>
    <col min="14629" max="14629" width="9.5703125" customWidth="1"/>
    <col min="14630" max="14630" width="60.42578125" customWidth="1"/>
    <col min="14631" max="14631" width="13.42578125" customWidth="1"/>
    <col min="14632" max="14632" width="56.140625" customWidth="1"/>
    <col min="14633" max="14633" width="9.5703125" customWidth="1"/>
    <col min="14634" max="14634" width="58.7109375" customWidth="1"/>
    <col min="14635" max="14635" width="9.5703125" customWidth="1"/>
    <col min="14853" max="14853" width="16.140625" customWidth="1"/>
    <col min="14854" max="14854" width="43.140625" customWidth="1"/>
    <col min="14855" max="14855" width="29.5703125" customWidth="1"/>
    <col min="14856" max="14856" width="34.140625" customWidth="1"/>
    <col min="14857" max="14857" width="7.5703125" customWidth="1"/>
    <col min="14858" max="14858" width="26.42578125" customWidth="1"/>
    <col min="14859" max="14859" width="17.140625" customWidth="1"/>
    <col min="14860" max="14860" width="19.140625" customWidth="1"/>
    <col min="14861" max="14861" width="18.42578125" customWidth="1"/>
    <col min="14862" max="14862" width="17.5703125" customWidth="1"/>
    <col min="14863" max="14863" width="18.85546875" customWidth="1"/>
    <col min="14864" max="14864" width="18.7109375" customWidth="1"/>
    <col min="14865" max="14866" width="15.85546875" customWidth="1"/>
    <col min="14867" max="14867" width="11.85546875" customWidth="1"/>
    <col min="14868" max="14868" width="8" customWidth="1"/>
    <col min="14869" max="14869" width="9.140625" customWidth="1"/>
    <col min="14870" max="14870" width="11.7109375" customWidth="1"/>
    <col min="14871" max="14871" width="10" customWidth="1"/>
    <col min="14872" max="14872" width="9.140625" customWidth="1"/>
    <col min="14873" max="14874" width="9.28515625" customWidth="1"/>
    <col min="14875" max="14875" width="9" customWidth="1"/>
    <col min="14876" max="14876" width="8.5703125" customWidth="1"/>
    <col min="14877" max="14877" width="9.140625" customWidth="1"/>
    <col min="14878" max="14878" width="8.140625" customWidth="1"/>
    <col min="14879" max="14882" width="15.42578125" customWidth="1"/>
    <col min="14883" max="14883" width="11.7109375" customWidth="1"/>
    <col min="14884" max="14884" width="66.28515625" customWidth="1"/>
    <col min="14885" max="14885" width="9.5703125" customWidth="1"/>
    <col min="14886" max="14886" width="60.42578125" customWidth="1"/>
    <col min="14887" max="14887" width="13.42578125" customWidth="1"/>
    <col min="14888" max="14888" width="56.140625" customWidth="1"/>
    <col min="14889" max="14889" width="9.5703125" customWidth="1"/>
    <col min="14890" max="14890" width="58.7109375" customWidth="1"/>
    <col min="14891" max="14891" width="9.5703125" customWidth="1"/>
    <col min="15109" max="15109" width="16.140625" customWidth="1"/>
    <col min="15110" max="15110" width="43.140625" customWidth="1"/>
    <col min="15111" max="15111" width="29.5703125" customWidth="1"/>
    <col min="15112" max="15112" width="34.140625" customWidth="1"/>
    <col min="15113" max="15113" width="7.5703125" customWidth="1"/>
    <col min="15114" max="15114" width="26.42578125" customWidth="1"/>
    <col min="15115" max="15115" width="17.140625" customWidth="1"/>
    <col min="15116" max="15116" width="19.140625" customWidth="1"/>
    <col min="15117" max="15117" width="18.42578125" customWidth="1"/>
    <col min="15118" max="15118" width="17.5703125" customWidth="1"/>
    <col min="15119" max="15119" width="18.85546875" customWidth="1"/>
    <col min="15120" max="15120" width="18.7109375" customWidth="1"/>
    <col min="15121" max="15122" width="15.85546875" customWidth="1"/>
    <col min="15123" max="15123" width="11.85546875" customWidth="1"/>
    <col min="15124" max="15124" width="8" customWidth="1"/>
    <col min="15125" max="15125" width="9.140625" customWidth="1"/>
    <col min="15126" max="15126" width="11.7109375" customWidth="1"/>
    <col min="15127" max="15127" width="10" customWidth="1"/>
    <col min="15128" max="15128" width="9.140625" customWidth="1"/>
    <col min="15129" max="15130" width="9.28515625" customWidth="1"/>
    <col min="15131" max="15131" width="9" customWidth="1"/>
    <col min="15132" max="15132" width="8.5703125" customWidth="1"/>
    <col min="15133" max="15133" width="9.140625" customWidth="1"/>
    <col min="15134" max="15134" width="8.140625" customWidth="1"/>
    <col min="15135" max="15138" width="15.42578125" customWidth="1"/>
    <col min="15139" max="15139" width="11.7109375" customWidth="1"/>
    <col min="15140" max="15140" width="66.28515625" customWidth="1"/>
    <col min="15141" max="15141" width="9.5703125" customWidth="1"/>
    <col min="15142" max="15142" width="60.42578125" customWidth="1"/>
    <col min="15143" max="15143" width="13.42578125" customWidth="1"/>
    <col min="15144" max="15144" width="56.140625" customWidth="1"/>
    <col min="15145" max="15145" width="9.5703125" customWidth="1"/>
    <col min="15146" max="15146" width="58.7109375" customWidth="1"/>
    <col min="15147" max="15147" width="9.5703125" customWidth="1"/>
    <col min="15365" max="15365" width="16.140625" customWidth="1"/>
    <col min="15366" max="15366" width="43.140625" customWidth="1"/>
    <col min="15367" max="15367" width="29.5703125" customWidth="1"/>
    <col min="15368" max="15368" width="34.140625" customWidth="1"/>
    <col min="15369" max="15369" width="7.5703125" customWidth="1"/>
    <col min="15370" max="15370" width="26.42578125" customWidth="1"/>
    <col min="15371" max="15371" width="17.140625" customWidth="1"/>
    <col min="15372" max="15372" width="19.140625" customWidth="1"/>
    <col min="15373" max="15373" width="18.42578125" customWidth="1"/>
    <col min="15374" max="15374" width="17.5703125" customWidth="1"/>
    <col min="15375" max="15375" width="18.85546875" customWidth="1"/>
    <col min="15376" max="15376" width="18.7109375" customWidth="1"/>
    <col min="15377" max="15378" width="15.85546875" customWidth="1"/>
    <col min="15379" max="15379" width="11.85546875" customWidth="1"/>
    <col min="15380" max="15380" width="8" customWidth="1"/>
    <col min="15381" max="15381" width="9.140625" customWidth="1"/>
    <col min="15382" max="15382" width="11.7109375" customWidth="1"/>
    <col min="15383" max="15383" width="10" customWidth="1"/>
    <col min="15384" max="15384" width="9.140625" customWidth="1"/>
    <col min="15385" max="15386" width="9.28515625" customWidth="1"/>
    <col min="15387" max="15387" width="9" customWidth="1"/>
    <col min="15388" max="15388" width="8.5703125" customWidth="1"/>
    <col min="15389" max="15389" width="9.140625" customWidth="1"/>
    <col min="15390" max="15390" width="8.140625" customWidth="1"/>
    <col min="15391" max="15394" width="15.42578125" customWidth="1"/>
    <col min="15395" max="15395" width="11.7109375" customWidth="1"/>
    <col min="15396" max="15396" width="66.28515625" customWidth="1"/>
    <col min="15397" max="15397" width="9.5703125" customWidth="1"/>
    <col min="15398" max="15398" width="60.42578125" customWidth="1"/>
    <col min="15399" max="15399" width="13.42578125" customWidth="1"/>
    <col min="15400" max="15400" width="56.140625" customWidth="1"/>
    <col min="15401" max="15401" width="9.5703125" customWidth="1"/>
    <col min="15402" max="15402" width="58.7109375" customWidth="1"/>
    <col min="15403" max="15403" width="9.5703125" customWidth="1"/>
    <col min="15621" max="15621" width="16.140625" customWidth="1"/>
    <col min="15622" max="15622" width="43.140625" customWidth="1"/>
    <col min="15623" max="15623" width="29.5703125" customWidth="1"/>
    <col min="15624" max="15624" width="34.140625" customWidth="1"/>
    <col min="15625" max="15625" width="7.5703125" customWidth="1"/>
    <col min="15626" max="15626" width="26.42578125" customWidth="1"/>
    <col min="15627" max="15627" width="17.140625" customWidth="1"/>
    <col min="15628" max="15628" width="19.140625" customWidth="1"/>
    <col min="15629" max="15629" width="18.42578125" customWidth="1"/>
    <col min="15630" max="15630" width="17.5703125" customWidth="1"/>
    <col min="15631" max="15631" width="18.85546875" customWidth="1"/>
    <col min="15632" max="15632" width="18.7109375" customWidth="1"/>
    <col min="15633" max="15634" width="15.85546875" customWidth="1"/>
    <col min="15635" max="15635" width="11.85546875" customWidth="1"/>
    <col min="15636" max="15636" width="8" customWidth="1"/>
    <col min="15637" max="15637" width="9.140625" customWidth="1"/>
    <col min="15638" max="15638" width="11.7109375" customWidth="1"/>
    <col min="15639" max="15639" width="10" customWidth="1"/>
    <col min="15640" max="15640" width="9.140625" customWidth="1"/>
    <col min="15641" max="15642" width="9.28515625" customWidth="1"/>
    <col min="15643" max="15643" width="9" customWidth="1"/>
    <col min="15644" max="15644" width="8.5703125" customWidth="1"/>
    <col min="15645" max="15645" width="9.140625" customWidth="1"/>
    <col min="15646" max="15646" width="8.140625" customWidth="1"/>
    <col min="15647" max="15650" width="15.42578125" customWidth="1"/>
    <col min="15651" max="15651" width="11.7109375" customWidth="1"/>
    <col min="15652" max="15652" width="66.28515625" customWidth="1"/>
    <col min="15653" max="15653" width="9.5703125" customWidth="1"/>
    <col min="15654" max="15654" width="60.42578125" customWidth="1"/>
    <col min="15655" max="15655" width="13.42578125" customWidth="1"/>
    <col min="15656" max="15656" width="56.140625" customWidth="1"/>
    <col min="15657" max="15657" width="9.5703125" customWidth="1"/>
    <col min="15658" max="15658" width="58.7109375" customWidth="1"/>
    <col min="15659" max="15659" width="9.5703125" customWidth="1"/>
    <col min="15877" max="15877" width="16.140625" customWidth="1"/>
    <col min="15878" max="15878" width="43.140625" customWidth="1"/>
    <col min="15879" max="15879" width="29.5703125" customWidth="1"/>
    <col min="15880" max="15880" width="34.140625" customWidth="1"/>
    <col min="15881" max="15881" width="7.5703125" customWidth="1"/>
    <col min="15882" max="15882" width="26.42578125" customWidth="1"/>
    <col min="15883" max="15883" width="17.140625" customWidth="1"/>
    <col min="15884" max="15884" width="19.140625" customWidth="1"/>
    <col min="15885" max="15885" width="18.42578125" customWidth="1"/>
    <col min="15886" max="15886" width="17.5703125" customWidth="1"/>
    <col min="15887" max="15887" width="18.85546875" customWidth="1"/>
    <col min="15888" max="15888" width="18.7109375" customWidth="1"/>
    <col min="15889" max="15890" width="15.85546875" customWidth="1"/>
    <col min="15891" max="15891" width="11.85546875" customWidth="1"/>
    <col min="15892" max="15892" width="8" customWidth="1"/>
    <col min="15893" max="15893" width="9.140625" customWidth="1"/>
    <col min="15894" max="15894" width="11.7109375" customWidth="1"/>
    <col min="15895" max="15895" width="10" customWidth="1"/>
    <col min="15896" max="15896" width="9.140625" customWidth="1"/>
    <col min="15897" max="15898" width="9.28515625" customWidth="1"/>
    <col min="15899" max="15899" width="9" customWidth="1"/>
    <col min="15900" max="15900" width="8.5703125" customWidth="1"/>
    <col min="15901" max="15901" width="9.140625" customWidth="1"/>
    <col min="15902" max="15902" width="8.140625" customWidth="1"/>
    <col min="15903" max="15906" width="15.42578125" customWidth="1"/>
    <col min="15907" max="15907" width="11.7109375" customWidth="1"/>
    <col min="15908" max="15908" width="66.28515625" customWidth="1"/>
    <col min="15909" max="15909" width="9.5703125" customWidth="1"/>
    <col min="15910" max="15910" width="60.42578125" customWidth="1"/>
    <col min="15911" max="15911" width="13.42578125" customWidth="1"/>
    <col min="15912" max="15912" width="56.140625" customWidth="1"/>
    <col min="15913" max="15913" width="9.5703125" customWidth="1"/>
    <col min="15914" max="15914" width="58.7109375" customWidth="1"/>
    <col min="15915" max="15915" width="9.5703125" customWidth="1"/>
    <col min="16133" max="16133" width="16.140625" customWidth="1"/>
    <col min="16134" max="16134" width="43.140625" customWidth="1"/>
    <col min="16135" max="16135" width="29.5703125" customWidth="1"/>
    <col min="16136" max="16136" width="34.140625" customWidth="1"/>
    <col min="16137" max="16137" width="7.5703125" customWidth="1"/>
    <col min="16138" max="16138" width="26.42578125" customWidth="1"/>
    <col min="16139" max="16139" width="17.140625" customWidth="1"/>
    <col min="16140" max="16140" width="19.140625" customWidth="1"/>
    <col min="16141" max="16141" width="18.42578125" customWidth="1"/>
    <col min="16142" max="16142" width="17.5703125" customWidth="1"/>
    <col min="16143" max="16143" width="18.85546875" customWidth="1"/>
    <col min="16144" max="16144" width="18.7109375" customWidth="1"/>
    <col min="16145" max="16146" width="15.85546875" customWidth="1"/>
    <col min="16147" max="16147" width="11.85546875" customWidth="1"/>
    <col min="16148" max="16148" width="8" customWidth="1"/>
    <col min="16149" max="16149" width="9.140625" customWidth="1"/>
    <col min="16150" max="16150" width="11.7109375" customWidth="1"/>
    <col min="16151" max="16151" width="10" customWidth="1"/>
    <col min="16152" max="16152" width="9.140625" customWidth="1"/>
    <col min="16153" max="16154" width="9.28515625" customWidth="1"/>
    <col min="16155" max="16155" width="9" customWidth="1"/>
    <col min="16156" max="16156" width="8.5703125" customWidth="1"/>
    <col min="16157" max="16157" width="9.140625" customWidth="1"/>
    <col min="16158" max="16158" width="8.140625" customWidth="1"/>
    <col min="16159" max="16162" width="15.42578125" customWidth="1"/>
    <col min="16163" max="16163" width="11.7109375" customWidth="1"/>
    <col min="16164" max="16164" width="66.28515625" customWidth="1"/>
    <col min="16165" max="16165" width="9.5703125" customWidth="1"/>
    <col min="16166" max="16166" width="60.42578125" customWidth="1"/>
    <col min="16167" max="16167" width="13.42578125" customWidth="1"/>
    <col min="16168" max="16168" width="56.140625" customWidth="1"/>
    <col min="16169" max="16169" width="9.5703125" customWidth="1"/>
    <col min="16170" max="16170" width="58.7109375" customWidth="1"/>
    <col min="16171" max="16171" width="9.5703125" customWidth="1"/>
  </cols>
  <sheetData>
    <row r="1" spans="1:44" ht="35.25" customHeight="1" thickBot="1" x14ac:dyDescent="0.3">
      <c r="A1" s="520" t="s">
        <v>41</v>
      </c>
      <c r="B1" s="521"/>
      <c r="C1" s="521"/>
      <c r="D1" s="521"/>
      <c r="E1" s="521"/>
      <c r="F1" s="522"/>
      <c r="G1" s="169"/>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1"/>
      <c r="AP1" s="529" t="s">
        <v>35</v>
      </c>
      <c r="AQ1" s="530"/>
    </row>
    <row r="2" spans="1:44" ht="52.5" customHeight="1" thickBot="1" x14ac:dyDescent="0.3">
      <c r="A2" s="523"/>
      <c r="B2" s="524"/>
      <c r="C2" s="524"/>
      <c r="D2" s="524"/>
      <c r="E2" s="524"/>
      <c r="F2" s="525"/>
      <c r="G2" s="172"/>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4"/>
      <c r="AP2" s="531" t="s">
        <v>36</v>
      </c>
      <c r="AQ2" s="532"/>
    </row>
    <row r="3" spans="1:44" ht="30" customHeight="1" x14ac:dyDescent="0.25">
      <c r="A3" s="523"/>
      <c r="B3" s="524"/>
      <c r="C3" s="524"/>
      <c r="D3" s="524"/>
      <c r="E3" s="524"/>
      <c r="F3" s="525"/>
      <c r="G3" s="172"/>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4"/>
      <c r="AP3" s="533">
        <v>43739</v>
      </c>
      <c r="AQ3" s="534"/>
    </row>
    <row r="4" spans="1:44" ht="3" customHeight="1" x14ac:dyDescent="0.25">
      <c r="A4" s="523"/>
      <c r="B4" s="524"/>
      <c r="C4" s="524"/>
      <c r="D4" s="524"/>
      <c r="E4" s="524"/>
      <c r="F4" s="525"/>
      <c r="G4" s="172"/>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4"/>
      <c r="AP4" s="19"/>
      <c r="AQ4" s="20"/>
    </row>
    <row r="5" spans="1:44" ht="9" customHeight="1" thickBot="1" x14ac:dyDescent="0.3">
      <c r="A5" s="526"/>
      <c r="B5" s="527"/>
      <c r="C5" s="527"/>
      <c r="D5" s="527"/>
      <c r="E5" s="527"/>
      <c r="F5" s="528"/>
      <c r="G5" s="175"/>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7"/>
      <c r="AP5" s="21"/>
      <c r="AQ5" s="22"/>
    </row>
    <row r="6" spans="1:44" ht="30" customHeight="1" x14ac:dyDescent="0.25">
      <c r="A6" s="393" t="s">
        <v>0</v>
      </c>
      <c r="B6" s="394"/>
      <c r="C6" s="394"/>
      <c r="D6" s="394"/>
      <c r="E6" s="394"/>
      <c r="F6" s="395"/>
      <c r="G6" s="507" t="s">
        <v>200</v>
      </c>
      <c r="H6" s="508"/>
      <c r="I6" s="508"/>
      <c r="J6" s="508"/>
      <c r="K6" s="1"/>
      <c r="L6" s="1"/>
      <c r="M6" s="1"/>
      <c r="N6" s="1"/>
      <c r="O6" s="1"/>
      <c r="P6" s="1"/>
      <c r="Q6" s="1"/>
      <c r="R6" s="1"/>
      <c r="S6" s="2"/>
      <c r="T6" s="2"/>
      <c r="U6" s="2"/>
      <c r="V6" s="2"/>
      <c r="W6" s="2"/>
      <c r="X6" s="2"/>
      <c r="Y6" s="2"/>
      <c r="Z6" s="2"/>
      <c r="AA6" s="2"/>
      <c r="AB6" s="2"/>
      <c r="AC6" s="2"/>
      <c r="AD6" s="2"/>
      <c r="AE6" s="2"/>
      <c r="AF6" s="2"/>
      <c r="AG6" s="2"/>
      <c r="AH6" s="2"/>
      <c r="AI6" s="2"/>
      <c r="AJ6" s="2"/>
      <c r="AK6" s="13"/>
      <c r="AL6" s="13"/>
      <c r="AM6" s="13"/>
      <c r="AN6" s="13"/>
      <c r="AO6" s="13"/>
      <c r="AP6" s="13"/>
      <c r="AQ6" s="14"/>
    </row>
    <row r="7" spans="1:44" ht="15.75" customHeight="1" thickBot="1" x14ac:dyDescent="0.3">
      <c r="A7" s="396"/>
      <c r="B7" s="397"/>
      <c r="C7" s="397"/>
      <c r="D7" s="397"/>
      <c r="E7" s="397"/>
      <c r="F7" s="398"/>
      <c r="G7" s="509"/>
      <c r="H7" s="510"/>
      <c r="I7" s="510"/>
      <c r="J7" s="510"/>
      <c r="K7" s="3"/>
      <c r="L7" s="3"/>
      <c r="M7" s="3"/>
      <c r="N7" s="3"/>
      <c r="O7" s="3"/>
      <c r="P7" s="3"/>
      <c r="Q7" s="3"/>
      <c r="R7" s="3"/>
      <c r="S7" s="4"/>
      <c r="T7" s="4"/>
      <c r="U7" s="4"/>
      <c r="V7" s="4"/>
      <c r="W7" s="4"/>
      <c r="X7" s="4"/>
      <c r="Y7" s="4"/>
      <c r="Z7" s="4"/>
      <c r="AA7" s="4"/>
      <c r="AB7" s="4"/>
      <c r="AC7" s="4"/>
      <c r="AD7" s="4"/>
      <c r="AE7" s="4"/>
      <c r="AF7" s="4"/>
      <c r="AG7" s="4"/>
      <c r="AH7" s="4"/>
      <c r="AI7" s="4"/>
      <c r="AJ7" s="4"/>
      <c r="AK7" s="15"/>
      <c r="AL7" s="15"/>
      <c r="AM7" s="15"/>
      <c r="AN7" s="15"/>
      <c r="AO7" s="15"/>
      <c r="AP7" s="15"/>
      <c r="AQ7" s="16"/>
    </row>
    <row r="8" spans="1:44" ht="15.75" thickBot="1" x14ac:dyDescent="0.3">
      <c r="E8" s="371"/>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3"/>
      <c r="AK8" s="17"/>
      <c r="AL8" s="17"/>
      <c r="AM8" s="17"/>
      <c r="AN8" s="17"/>
      <c r="AO8" s="17"/>
      <c r="AP8" s="17"/>
      <c r="AQ8" s="17"/>
    </row>
    <row r="9" spans="1:44" ht="27" customHeight="1" thickBot="1" x14ac:dyDescent="0.3">
      <c r="A9" s="535" t="s">
        <v>42</v>
      </c>
      <c r="B9" s="536"/>
      <c r="C9" s="536"/>
      <c r="D9" s="537"/>
      <c r="E9" s="538" t="s">
        <v>43</v>
      </c>
      <c r="F9" s="538"/>
      <c r="G9" s="538"/>
      <c r="H9" s="538"/>
      <c r="I9" s="538"/>
      <c r="J9" s="538"/>
      <c r="K9" s="538"/>
      <c r="L9" s="538"/>
      <c r="M9" s="538"/>
      <c r="N9" s="538"/>
      <c r="O9" s="538"/>
      <c r="P9" s="538"/>
      <c r="Q9" s="538"/>
      <c r="R9" s="538"/>
      <c r="S9" s="539" t="s">
        <v>2</v>
      </c>
      <c r="T9" s="540"/>
      <c r="U9" s="540"/>
      <c r="V9" s="540"/>
      <c r="W9" s="540"/>
      <c r="X9" s="540"/>
      <c r="Y9" s="540"/>
      <c r="Z9" s="540"/>
      <c r="AA9" s="540"/>
      <c r="AB9" s="540"/>
      <c r="AC9" s="540"/>
      <c r="AD9" s="541"/>
      <c r="AE9" s="140"/>
      <c r="AF9" s="140"/>
      <c r="AG9" s="140"/>
      <c r="AH9" s="140"/>
      <c r="AI9" s="538" t="s">
        <v>3</v>
      </c>
      <c r="AJ9" s="538"/>
      <c r="AK9" s="538"/>
      <c r="AL9" s="538"/>
      <c r="AM9" s="538"/>
      <c r="AN9" s="538"/>
      <c r="AO9" s="538"/>
      <c r="AP9" s="538"/>
      <c r="AQ9" s="538"/>
    </row>
    <row r="10" spans="1:44" ht="69.75" customHeight="1" x14ac:dyDescent="0.25">
      <c r="A10" s="406" t="s">
        <v>1</v>
      </c>
      <c r="B10" s="406" t="s">
        <v>38</v>
      </c>
      <c r="C10" s="406" t="s">
        <v>39</v>
      </c>
      <c r="D10" s="406" t="s">
        <v>40</v>
      </c>
      <c r="E10" s="141" t="s">
        <v>4</v>
      </c>
      <c r="F10" s="362" t="s">
        <v>5</v>
      </c>
      <c r="G10" s="362" t="s">
        <v>6</v>
      </c>
      <c r="H10" s="365" t="s">
        <v>7</v>
      </c>
      <c r="I10" s="366" t="s">
        <v>8</v>
      </c>
      <c r="J10" s="362" t="s">
        <v>9</v>
      </c>
      <c r="K10" s="362" t="s">
        <v>10</v>
      </c>
      <c r="L10" s="367" t="s">
        <v>11</v>
      </c>
      <c r="M10" s="362" t="s">
        <v>12</v>
      </c>
      <c r="N10" s="362" t="s">
        <v>13</v>
      </c>
      <c r="O10" s="362" t="s">
        <v>14</v>
      </c>
      <c r="P10" s="362" t="s">
        <v>15</v>
      </c>
      <c r="Q10" s="363" t="s">
        <v>16</v>
      </c>
      <c r="R10" s="364"/>
      <c r="S10" s="357" t="s">
        <v>17</v>
      </c>
      <c r="T10" s="357"/>
      <c r="U10" s="357"/>
      <c r="V10" s="357"/>
      <c r="W10" s="357"/>
      <c r="X10" s="357"/>
      <c r="Y10" s="357"/>
      <c r="Z10" s="357"/>
      <c r="AA10" s="357"/>
      <c r="AB10" s="357"/>
      <c r="AC10" s="357"/>
      <c r="AD10" s="357"/>
      <c r="AE10" s="359" t="s">
        <v>27</v>
      </c>
      <c r="AF10" s="359" t="s">
        <v>28</v>
      </c>
      <c r="AG10" s="359" t="s">
        <v>29</v>
      </c>
      <c r="AH10" s="359" t="s">
        <v>30</v>
      </c>
      <c r="AI10" s="357" t="s">
        <v>18</v>
      </c>
      <c r="AJ10" s="357" t="s">
        <v>19</v>
      </c>
      <c r="AK10" s="357" t="s">
        <v>18</v>
      </c>
      <c r="AL10" s="357" t="s">
        <v>20</v>
      </c>
      <c r="AM10" s="357" t="s">
        <v>18</v>
      </c>
      <c r="AN10" s="357" t="s">
        <v>21</v>
      </c>
      <c r="AO10" s="357" t="s">
        <v>18</v>
      </c>
      <c r="AP10" s="357" t="s">
        <v>22</v>
      </c>
      <c r="AQ10" s="357" t="s">
        <v>23</v>
      </c>
    </row>
    <row r="11" spans="1:44" ht="27.75" customHeight="1" x14ac:dyDescent="0.25">
      <c r="A11" s="407"/>
      <c r="B11" s="407"/>
      <c r="C11" s="407"/>
      <c r="D11" s="407"/>
      <c r="E11" s="6" t="s">
        <v>24</v>
      </c>
      <c r="F11" s="362"/>
      <c r="G11" s="362"/>
      <c r="H11" s="365"/>
      <c r="I11" s="366"/>
      <c r="J11" s="362"/>
      <c r="K11" s="362"/>
      <c r="L11" s="368"/>
      <c r="M11" s="362"/>
      <c r="N11" s="362"/>
      <c r="O11" s="362"/>
      <c r="P11" s="362"/>
      <c r="Q11" s="6" t="s">
        <v>25</v>
      </c>
      <c r="R11" s="6" t="s">
        <v>26</v>
      </c>
      <c r="S11" s="7">
        <v>42400</v>
      </c>
      <c r="T11" s="7">
        <v>42429</v>
      </c>
      <c r="U11" s="7">
        <v>42460</v>
      </c>
      <c r="V11" s="7">
        <v>42490</v>
      </c>
      <c r="W11" s="7">
        <v>42521</v>
      </c>
      <c r="X11" s="7">
        <v>42551</v>
      </c>
      <c r="Y11" s="7">
        <v>42582</v>
      </c>
      <c r="Z11" s="7">
        <v>42613</v>
      </c>
      <c r="AA11" s="7">
        <v>42643</v>
      </c>
      <c r="AB11" s="7">
        <v>42674</v>
      </c>
      <c r="AC11" s="7">
        <v>42704</v>
      </c>
      <c r="AD11" s="7">
        <v>42735</v>
      </c>
      <c r="AE11" s="360"/>
      <c r="AF11" s="360"/>
      <c r="AG11" s="360"/>
      <c r="AH11" s="360"/>
      <c r="AI11" s="358"/>
      <c r="AJ11" s="358"/>
      <c r="AK11" s="358"/>
      <c r="AL11" s="358"/>
      <c r="AM11" s="358"/>
      <c r="AN11" s="358"/>
      <c r="AO11" s="358"/>
      <c r="AP11" s="358"/>
      <c r="AQ11" s="358"/>
    </row>
    <row r="12" spans="1:44" ht="27.75" customHeight="1" x14ac:dyDescent="0.25">
      <c r="A12" s="407"/>
      <c r="B12" s="407"/>
      <c r="C12" s="407"/>
      <c r="D12" s="407"/>
      <c r="E12" s="501" t="s">
        <v>1</v>
      </c>
      <c r="F12" s="502"/>
      <c r="G12" s="362"/>
      <c r="H12" s="362"/>
      <c r="I12" s="362"/>
      <c r="J12" s="362"/>
      <c r="K12" s="362"/>
      <c r="L12" s="362"/>
      <c r="M12" s="362"/>
      <c r="N12" s="362"/>
      <c r="O12" s="362"/>
      <c r="P12" s="362"/>
      <c r="Q12" s="362"/>
      <c r="R12" s="362"/>
      <c r="S12" s="7"/>
      <c r="T12" s="7"/>
      <c r="U12" s="7"/>
      <c r="V12" s="7"/>
      <c r="W12" s="7"/>
      <c r="X12" s="7"/>
      <c r="Y12" s="7"/>
      <c r="Z12" s="7"/>
      <c r="AA12" s="7"/>
      <c r="AB12" s="7"/>
      <c r="AC12" s="7"/>
      <c r="AD12" s="7"/>
      <c r="AE12" s="361"/>
      <c r="AF12" s="361"/>
      <c r="AG12" s="361"/>
      <c r="AH12" s="361"/>
      <c r="AI12" s="8"/>
      <c r="AJ12" s="8"/>
      <c r="AK12" s="8"/>
      <c r="AL12" s="8"/>
      <c r="AM12" s="8"/>
      <c r="AN12" s="8"/>
      <c r="AO12" s="8"/>
      <c r="AP12" s="8"/>
      <c r="AQ12" s="8"/>
    </row>
    <row r="13" spans="1:44" ht="27" customHeight="1" x14ac:dyDescent="0.25">
      <c r="A13" s="542"/>
      <c r="B13" s="542"/>
      <c r="C13" s="542"/>
      <c r="D13" s="542"/>
      <c r="E13" s="354"/>
      <c r="F13" s="355"/>
      <c r="G13" s="355"/>
      <c r="H13" s="355"/>
      <c r="I13" s="355"/>
      <c r="J13" s="355"/>
      <c r="K13" s="355"/>
      <c r="L13" s="355"/>
      <c r="M13" s="355"/>
      <c r="N13" s="355"/>
      <c r="O13" s="355"/>
      <c r="P13" s="355"/>
      <c r="Q13" s="355"/>
      <c r="R13" s="356"/>
      <c r="S13" s="8"/>
      <c r="T13" s="8"/>
      <c r="U13" s="8"/>
      <c r="V13" s="8"/>
      <c r="W13" s="8"/>
      <c r="X13" s="8"/>
      <c r="Y13" s="8"/>
      <c r="Z13" s="8"/>
      <c r="AA13" s="8"/>
      <c r="AB13" s="8"/>
      <c r="AC13" s="8"/>
      <c r="AD13" s="142"/>
      <c r="AE13" s="142"/>
      <c r="AF13" s="142"/>
      <c r="AG13" s="142"/>
      <c r="AH13" s="142"/>
      <c r="AI13" s="143" t="e">
        <f>AVERAGE(AI14:AI25)</f>
        <v>#VALUE!</v>
      </c>
      <c r="AJ13" s="144"/>
      <c r="AK13" s="143" t="e">
        <f>AVERAGE(AK14:AK25)</f>
        <v>#DIV/0!</v>
      </c>
      <c r="AL13" s="144"/>
      <c r="AM13" s="143" t="e">
        <f>AVERAGE(AM14:AM25)</f>
        <v>#DIV/0!</v>
      </c>
      <c r="AN13" s="144"/>
      <c r="AO13" s="143" t="e">
        <f>AVERAGE(AO14:AO25)</f>
        <v>#VALUE!</v>
      </c>
      <c r="AP13" s="144"/>
      <c r="AQ13" s="143" t="e">
        <f>AVERAGE(AQ14:AQ25)</f>
        <v>#VALUE!</v>
      </c>
      <c r="AR13" s="12"/>
    </row>
    <row r="14" spans="1:44" ht="42.75" customHeight="1" x14ac:dyDescent="0.25">
      <c r="A14" s="415" t="s">
        <v>110</v>
      </c>
      <c r="B14" s="415" t="s">
        <v>111</v>
      </c>
      <c r="C14" s="503" t="s">
        <v>112</v>
      </c>
      <c r="D14" s="415" t="s">
        <v>113</v>
      </c>
      <c r="E14" s="504">
        <v>0.05</v>
      </c>
      <c r="F14" s="496" t="s">
        <v>91</v>
      </c>
      <c r="G14" s="462"/>
      <c r="H14" s="139" t="s">
        <v>44</v>
      </c>
      <c r="I14" s="145">
        <v>0.2</v>
      </c>
      <c r="J14" s="462" t="s">
        <v>209</v>
      </c>
      <c r="K14" s="498" t="s">
        <v>208</v>
      </c>
      <c r="L14" s="462" t="s">
        <v>47</v>
      </c>
      <c r="M14" s="462"/>
      <c r="N14" s="462" t="s">
        <v>104</v>
      </c>
      <c r="O14" s="493">
        <v>0</v>
      </c>
      <c r="P14" s="478">
        <v>0</v>
      </c>
      <c r="Q14" s="453" t="s">
        <v>48</v>
      </c>
      <c r="R14" s="453" t="s">
        <v>49</v>
      </c>
      <c r="S14" s="490"/>
      <c r="T14" s="490"/>
      <c r="U14" s="490"/>
      <c r="V14" s="490"/>
      <c r="W14" s="490"/>
      <c r="X14" s="490"/>
      <c r="Y14" s="490"/>
      <c r="Z14" s="490"/>
      <c r="AA14" s="490"/>
      <c r="AB14" s="490"/>
      <c r="AC14" s="490"/>
      <c r="AD14" s="490"/>
      <c r="AE14" s="487"/>
      <c r="AF14" s="487"/>
      <c r="AG14" s="487"/>
      <c r="AH14" s="487"/>
      <c r="AI14" s="423" t="e">
        <f>1/K14</f>
        <v>#VALUE!</v>
      </c>
      <c r="AJ14" s="438"/>
      <c r="AK14" s="423" t="e">
        <f>1/M14</f>
        <v>#DIV/0!</v>
      </c>
      <c r="AL14" s="438"/>
      <c r="AM14" s="423" t="e">
        <f>1/O14</f>
        <v>#DIV/0!</v>
      </c>
      <c r="AN14" s="438"/>
      <c r="AO14" s="423" t="e">
        <f>1/Q14</f>
        <v>#VALUE!</v>
      </c>
      <c r="AP14" s="438"/>
      <c r="AQ14" s="423" t="e">
        <f>SUM(AI14+AK14+AM14+AO14)</f>
        <v>#VALUE!</v>
      </c>
      <c r="AR14" s="12"/>
    </row>
    <row r="15" spans="1:44" ht="33" customHeight="1" x14ac:dyDescent="0.25">
      <c r="A15" s="415"/>
      <c r="B15" s="415"/>
      <c r="C15" s="412"/>
      <c r="D15" s="415"/>
      <c r="E15" s="505"/>
      <c r="F15" s="497"/>
      <c r="G15" s="463"/>
      <c r="H15" s="139" t="s">
        <v>92</v>
      </c>
      <c r="I15" s="145">
        <v>0.2</v>
      </c>
      <c r="J15" s="463"/>
      <c r="K15" s="499"/>
      <c r="L15" s="463"/>
      <c r="M15" s="463"/>
      <c r="N15" s="463"/>
      <c r="O15" s="494"/>
      <c r="P15" s="479"/>
      <c r="Q15" s="454"/>
      <c r="R15" s="454"/>
      <c r="S15" s="491"/>
      <c r="T15" s="491"/>
      <c r="U15" s="491"/>
      <c r="V15" s="491"/>
      <c r="W15" s="491"/>
      <c r="X15" s="491"/>
      <c r="Y15" s="491"/>
      <c r="Z15" s="491"/>
      <c r="AA15" s="491"/>
      <c r="AB15" s="491"/>
      <c r="AC15" s="491"/>
      <c r="AD15" s="491"/>
      <c r="AE15" s="488"/>
      <c r="AF15" s="488"/>
      <c r="AG15" s="488"/>
      <c r="AH15" s="488"/>
      <c r="AI15" s="424"/>
      <c r="AJ15" s="439"/>
      <c r="AK15" s="424"/>
      <c r="AL15" s="439"/>
      <c r="AM15" s="424"/>
      <c r="AN15" s="439"/>
      <c r="AO15" s="424"/>
      <c r="AP15" s="439"/>
      <c r="AQ15" s="424"/>
      <c r="AR15" s="12"/>
    </row>
    <row r="16" spans="1:44" ht="46.5" customHeight="1" x14ac:dyDescent="0.25">
      <c r="A16" s="415"/>
      <c r="B16" s="415"/>
      <c r="C16" s="412"/>
      <c r="D16" s="415"/>
      <c r="E16" s="505"/>
      <c r="F16" s="497"/>
      <c r="G16" s="463"/>
      <c r="H16" s="139" t="s">
        <v>93</v>
      </c>
      <c r="I16" s="145">
        <v>0.2</v>
      </c>
      <c r="J16" s="463"/>
      <c r="K16" s="499"/>
      <c r="L16" s="463"/>
      <c r="M16" s="463"/>
      <c r="N16" s="463"/>
      <c r="O16" s="494"/>
      <c r="P16" s="479"/>
      <c r="Q16" s="454"/>
      <c r="R16" s="454"/>
      <c r="S16" s="491"/>
      <c r="T16" s="491"/>
      <c r="U16" s="491"/>
      <c r="V16" s="491"/>
      <c r="W16" s="491"/>
      <c r="X16" s="491"/>
      <c r="Y16" s="491"/>
      <c r="Z16" s="491"/>
      <c r="AA16" s="491"/>
      <c r="AB16" s="491"/>
      <c r="AC16" s="491"/>
      <c r="AD16" s="491"/>
      <c r="AE16" s="488"/>
      <c r="AF16" s="488"/>
      <c r="AG16" s="488"/>
      <c r="AH16" s="488"/>
      <c r="AI16" s="424"/>
      <c r="AJ16" s="439"/>
      <c r="AK16" s="424"/>
      <c r="AL16" s="439"/>
      <c r="AM16" s="424"/>
      <c r="AN16" s="439"/>
      <c r="AO16" s="424"/>
      <c r="AP16" s="439"/>
      <c r="AQ16" s="424"/>
      <c r="AR16" s="12"/>
    </row>
    <row r="17" spans="1:44" ht="45" customHeight="1" x14ac:dyDescent="0.25">
      <c r="A17" s="415"/>
      <c r="B17" s="415"/>
      <c r="C17" s="412"/>
      <c r="D17" s="415"/>
      <c r="E17" s="505"/>
      <c r="F17" s="497"/>
      <c r="G17" s="463"/>
      <c r="H17" s="139" t="s">
        <v>206</v>
      </c>
      <c r="I17" s="145">
        <v>0.2</v>
      </c>
      <c r="J17" s="463"/>
      <c r="K17" s="499"/>
      <c r="L17" s="463"/>
      <c r="M17" s="463"/>
      <c r="N17" s="463"/>
      <c r="O17" s="494"/>
      <c r="P17" s="479"/>
      <c r="Q17" s="454"/>
      <c r="R17" s="454"/>
      <c r="S17" s="491"/>
      <c r="T17" s="491"/>
      <c r="U17" s="491"/>
      <c r="V17" s="491"/>
      <c r="W17" s="491"/>
      <c r="X17" s="491"/>
      <c r="Y17" s="491"/>
      <c r="Z17" s="491"/>
      <c r="AA17" s="491"/>
      <c r="AB17" s="491"/>
      <c r="AC17" s="491"/>
      <c r="AD17" s="491"/>
      <c r="AE17" s="488"/>
      <c r="AF17" s="488"/>
      <c r="AG17" s="488"/>
      <c r="AH17" s="488"/>
      <c r="AI17" s="424"/>
      <c r="AJ17" s="439"/>
      <c r="AK17" s="424"/>
      <c r="AL17" s="439"/>
      <c r="AM17" s="424"/>
      <c r="AN17" s="439"/>
      <c r="AO17" s="424"/>
      <c r="AP17" s="439"/>
      <c r="AQ17" s="424"/>
      <c r="AR17" s="12"/>
    </row>
    <row r="18" spans="1:44" ht="45.75" customHeight="1" thickBot="1" x14ac:dyDescent="0.3">
      <c r="A18" s="415"/>
      <c r="B18" s="415"/>
      <c r="C18" s="412"/>
      <c r="D18" s="415"/>
      <c r="E18" s="505"/>
      <c r="F18" s="497"/>
      <c r="G18" s="463"/>
      <c r="H18" s="146" t="s">
        <v>207</v>
      </c>
      <c r="I18" s="147">
        <v>0.2</v>
      </c>
      <c r="J18" s="463"/>
      <c r="K18" s="499"/>
      <c r="L18" s="463"/>
      <c r="M18" s="463"/>
      <c r="N18" s="463"/>
      <c r="O18" s="494"/>
      <c r="P18" s="479"/>
      <c r="Q18" s="454"/>
      <c r="R18" s="454"/>
      <c r="S18" s="491"/>
      <c r="T18" s="491"/>
      <c r="U18" s="491"/>
      <c r="V18" s="491"/>
      <c r="W18" s="491"/>
      <c r="X18" s="491"/>
      <c r="Y18" s="491"/>
      <c r="Z18" s="491"/>
      <c r="AA18" s="491"/>
      <c r="AB18" s="491"/>
      <c r="AC18" s="491"/>
      <c r="AD18" s="491"/>
      <c r="AE18" s="488"/>
      <c r="AF18" s="488"/>
      <c r="AG18" s="488"/>
      <c r="AH18" s="488"/>
      <c r="AI18" s="424"/>
      <c r="AJ18" s="439"/>
      <c r="AK18" s="424"/>
      <c r="AL18" s="439"/>
      <c r="AM18" s="424"/>
      <c r="AN18" s="439"/>
      <c r="AO18" s="424"/>
      <c r="AP18" s="439"/>
      <c r="AQ18" s="424"/>
      <c r="AR18" s="12"/>
    </row>
    <row r="19" spans="1:44" ht="22.5" customHeight="1" thickBot="1" x14ac:dyDescent="0.3">
      <c r="A19" s="415"/>
      <c r="B19" s="415"/>
      <c r="C19" s="413"/>
      <c r="D19" s="416"/>
      <c r="E19" s="506"/>
      <c r="F19" s="497"/>
      <c r="G19" s="464"/>
      <c r="H19" s="148"/>
      <c r="I19" s="149">
        <f>SUM(I14:I18)</f>
        <v>1</v>
      </c>
      <c r="J19" s="464"/>
      <c r="K19" s="500"/>
      <c r="L19" s="464"/>
      <c r="M19" s="464"/>
      <c r="N19" s="464"/>
      <c r="O19" s="495"/>
      <c r="P19" s="480"/>
      <c r="Q19" s="455"/>
      <c r="R19" s="455"/>
      <c r="S19" s="492"/>
      <c r="T19" s="492"/>
      <c r="U19" s="492"/>
      <c r="V19" s="492"/>
      <c r="W19" s="492"/>
      <c r="X19" s="492"/>
      <c r="Y19" s="492"/>
      <c r="Z19" s="492"/>
      <c r="AA19" s="492"/>
      <c r="AB19" s="492"/>
      <c r="AC19" s="492"/>
      <c r="AD19" s="492"/>
      <c r="AE19" s="489"/>
      <c r="AF19" s="489"/>
      <c r="AG19" s="489"/>
      <c r="AH19" s="489"/>
      <c r="AI19" s="425"/>
      <c r="AJ19" s="440"/>
      <c r="AK19" s="425"/>
      <c r="AL19" s="440"/>
      <c r="AM19" s="425"/>
      <c r="AN19" s="440"/>
      <c r="AO19" s="425"/>
      <c r="AP19" s="440"/>
      <c r="AQ19" s="425"/>
      <c r="AR19" s="12"/>
    </row>
    <row r="20" spans="1:44" ht="27.75" customHeight="1" x14ac:dyDescent="0.25">
      <c r="A20" s="415"/>
      <c r="B20" s="415"/>
      <c r="C20" s="414" t="s">
        <v>108</v>
      </c>
      <c r="D20" s="456"/>
      <c r="E20" s="459">
        <v>0.05</v>
      </c>
      <c r="F20" s="462" t="s">
        <v>116</v>
      </c>
      <c r="G20" s="444"/>
      <c r="H20" s="150" t="s">
        <v>106</v>
      </c>
      <c r="I20" s="145">
        <v>0.2</v>
      </c>
      <c r="J20" s="447" t="s">
        <v>101</v>
      </c>
      <c r="K20" s="481" t="s">
        <v>210</v>
      </c>
      <c r="L20" s="484" t="s">
        <v>117</v>
      </c>
      <c r="M20" s="447"/>
      <c r="N20" s="462" t="s">
        <v>115</v>
      </c>
      <c r="O20" s="478">
        <v>0</v>
      </c>
      <c r="P20" s="478">
        <v>0</v>
      </c>
      <c r="Q20" s="453" t="s">
        <v>50</v>
      </c>
      <c r="R20" s="453" t="s">
        <v>49</v>
      </c>
      <c r="S20" s="441"/>
      <c r="T20" s="441"/>
      <c r="U20" s="441"/>
      <c r="V20" s="441"/>
      <c r="W20" s="441"/>
      <c r="X20" s="441"/>
      <c r="Y20" s="441"/>
      <c r="Z20" s="441"/>
      <c r="AA20" s="441"/>
      <c r="AB20" s="441"/>
      <c r="AC20" s="441"/>
      <c r="AD20" s="441"/>
      <c r="AE20" s="435"/>
      <c r="AF20" s="435"/>
      <c r="AG20" s="435"/>
      <c r="AH20" s="435"/>
      <c r="AI20" s="423" t="e">
        <f>1/K20</f>
        <v>#VALUE!</v>
      </c>
      <c r="AJ20" s="438"/>
      <c r="AK20" s="423" t="e">
        <f>1/M20</f>
        <v>#DIV/0!</v>
      </c>
      <c r="AL20" s="426"/>
      <c r="AM20" s="423" t="e">
        <f>1/O20</f>
        <v>#DIV/0!</v>
      </c>
      <c r="AN20" s="151"/>
      <c r="AO20" s="423" t="e">
        <f>1/Q20</f>
        <v>#VALUE!</v>
      </c>
      <c r="AP20" s="475"/>
      <c r="AQ20" s="423" t="e">
        <f>SUM(AI20+AK20+AM20+AO20)</f>
        <v>#VALUE!</v>
      </c>
      <c r="AR20" s="12"/>
    </row>
    <row r="21" spans="1:44" ht="27.75" customHeight="1" x14ac:dyDescent="0.25">
      <c r="A21" s="415"/>
      <c r="B21" s="415"/>
      <c r="C21" s="415"/>
      <c r="D21" s="457"/>
      <c r="E21" s="460"/>
      <c r="F21" s="463"/>
      <c r="G21" s="445"/>
      <c r="H21" s="150" t="s">
        <v>100</v>
      </c>
      <c r="I21" s="145">
        <v>0.2</v>
      </c>
      <c r="J21" s="448"/>
      <c r="K21" s="482"/>
      <c r="L21" s="485"/>
      <c r="M21" s="448"/>
      <c r="N21" s="463"/>
      <c r="O21" s="479"/>
      <c r="P21" s="479"/>
      <c r="Q21" s="454"/>
      <c r="R21" s="454"/>
      <c r="S21" s="442"/>
      <c r="T21" s="442"/>
      <c r="U21" s="442"/>
      <c r="V21" s="442"/>
      <c r="W21" s="442"/>
      <c r="X21" s="442"/>
      <c r="Y21" s="442"/>
      <c r="Z21" s="442"/>
      <c r="AA21" s="442"/>
      <c r="AB21" s="442"/>
      <c r="AC21" s="442"/>
      <c r="AD21" s="442"/>
      <c r="AE21" s="436"/>
      <c r="AF21" s="436"/>
      <c r="AG21" s="436"/>
      <c r="AH21" s="436"/>
      <c r="AI21" s="424"/>
      <c r="AJ21" s="439"/>
      <c r="AK21" s="424"/>
      <c r="AL21" s="427"/>
      <c r="AM21" s="424"/>
      <c r="AN21" s="476"/>
      <c r="AO21" s="424"/>
      <c r="AP21" s="476"/>
      <c r="AQ21" s="424"/>
      <c r="AR21" s="12"/>
    </row>
    <row r="22" spans="1:44" ht="27.75" customHeight="1" x14ac:dyDescent="0.25">
      <c r="A22" s="415"/>
      <c r="B22" s="415"/>
      <c r="C22" s="415"/>
      <c r="D22" s="457"/>
      <c r="E22" s="460"/>
      <c r="F22" s="463"/>
      <c r="G22" s="445"/>
      <c r="H22" s="150" t="s">
        <v>45</v>
      </c>
      <c r="I22" s="145">
        <v>0.2</v>
      </c>
      <c r="J22" s="448"/>
      <c r="K22" s="482"/>
      <c r="L22" s="485"/>
      <c r="M22" s="448"/>
      <c r="N22" s="463"/>
      <c r="O22" s="479"/>
      <c r="P22" s="479"/>
      <c r="Q22" s="454"/>
      <c r="R22" s="454"/>
      <c r="S22" s="442"/>
      <c r="T22" s="442"/>
      <c r="U22" s="442"/>
      <c r="V22" s="442"/>
      <c r="W22" s="442"/>
      <c r="X22" s="442"/>
      <c r="Y22" s="442"/>
      <c r="Z22" s="442"/>
      <c r="AA22" s="442"/>
      <c r="AB22" s="442"/>
      <c r="AC22" s="442"/>
      <c r="AD22" s="442"/>
      <c r="AE22" s="436"/>
      <c r="AF22" s="436"/>
      <c r="AG22" s="436"/>
      <c r="AH22" s="436"/>
      <c r="AI22" s="424"/>
      <c r="AJ22" s="439"/>
      <c r="AK22" s="424"/>
      <c r="AL22" s="427"/>
      <c r="AM22" s="424"/>
      <c r="AN22" s="476"/>
      <c r="AO22" s="424"/>
      <c r="AP22" s="476"/>
      <c r="AQ22" s="424"/>
      <c r="AR22" s="12"/>
    </row>
    <row r="23" spans="1:44" ht="27.75" customHeight="1" x14ac:dyDescent="0.25">
      <c r="A23" s="415"/>
      <c r="B23" s="415"/>
      <c r="C23" s="415"/>
      <c r="D23" s="457"/>
      <c r="E23" s="460"/>
      <c r="F23" s="463"/>
      <c r="G23" s="445"/>
      <c r="H23" s="150" t="s">
        <v>105</v>
      </c>
      <c r="I23" s="145">
        <v>0.2</v>
      </c>
      <c r="J23" s="448"/>
      <c r="K23" s="482"/>
      <c r="L23" s="485"/>
      <c r="M23" s="448"/>
      <c r="N23" s="463"/>
      <c r="O23" s="479"/>
      <c r="P23" s="479"/>
      <c r="Q23" s="454"/>
      <c r="R23" s="454"/>
      <c r="S23" s="442"/>
      <c r="T23" s="442"/>
      <c r="U23" s="442"/>
      <c r="V23" s="442"/>
      <c r="W23" s="442"/>
      <c r="X23" s="442"/>
      <c r="Y23" s="442"/>
      <c r="Z23" s="442"/>
      <c r="AA23" s="442"/>
      <c r="AB23" s="442"/>
      <c r="AC23" s="442"/>
      <c r="AD23" s="442"/>
      <c r="AE23" s="436"/>
      <c r="AF23" s="436"/>
      <c r="AG23" s="436"/>
      <c r="AH23" s="436"/>
      <c r="AI23" s="424"/>
      <c r="AJ23" s="439"/>
      <c r="AK23" s="424"/>
      <c r="AL23" s="427"/>
      <c r="AM23" s="424"/>
      <c r="AN23" s="476"/>
      <c r="AO23" s="424"/>
      <c r="AP23" s="476"/>
      <c r="AQ23" s="424"/>
      <c r="AR23" s="12"/>
    </row>
    <row r="24" spans="1:44" ht="38.25" customHeight="1" thickBot="1" x14ac:dyDescent="0.3">
      <c r="A24" s="415"/>
      <c r="B24" s="415"/>
      <c r="C24" s="415"/>
      <c r="D24" s="457"/>
      <c r="E24" s="460"/>
      <c r="F24" s="463"/>
      <c r="G24" s="445"/>
      <c r="H24" s="152" t="s">
        <v>46</v>
      </c>
      <c r="I24" s="147">
        <v>0.2</v>
      </c>
      <c r="J24" s="448"/>
      <c r="K24" s="482"/>
      <c r="L24" s="485"/>
      <c r="M24" s="448"/>
      <c r="N24" s="463"/>
      <c r="O24" s="479"/>
      <c r="P24" s="479"/>
      <c r="Q24" s="454"/>
      <c r="R24" s="454"/>
      <c r="S24" s="442"/>
      <c r="T24" s="442"/>
      <c r="U24" s="442"/>
      <c r="V24" s="442"/>
      <c r="W24" s="442"/>
      <c r="X24" s="442"/>
      <c r="Y24" s="442"/>
      <c r="Z24" s="442"/>
      <c r="AA24" s="442"/>
      <c r="AB24" s="442"/>
      <c r="AC24" s="442"/>
      <c r="AD24" s="442"/>
      <c r="AE24" s="436"/>
      <c r="AF24" s="436"/>
      <c r="AG24" s="436"/>
      <c r="AH24" s="436"/>
      <c r="AI24" s="424"/>
      <c r="AJ24" s="439"/>
      <c r="AK24" s="424"/>
      <c r="AL24" s="427"/>
      <c r="AM24" s="424"/>
      <c r="AN24" s="476"/>
      <c r="AO24" s="424"/>
      <c r="AP24" s="476"/>
      <c r="AQ24" s="424"/>
      <c r="AR24" s="12"/>
    </row>
    <row r="25" spans="1:44" ht="21.75" customHeight="1" thickBot="1" x14ac:dyDescent="0.3">
      <c r="A25" s="415"/>
      <c r="B25" s="415"/>
      <c r="C25" s="415"/>
      <c r="D25" s="457"/>
      <c r="E25" s="461"/>
      <c r="F25" s="464"/>
      <c r="G25" s="446"/>
      <c r="H25" s="153"/>
      <c r="I25" s="149">
        <f>SUM(I20:I24)</f>
        <v>1</v>
      </c>
      <c r="J25" s="449"/>
      <c r="K25" s="483"/>
      <c r="L25" s="486"/>
      <c r="M25" s="449"/>
      <c r="N25" s="464"/>
      <c r="O25" s="480"/>
      <c r="P25" s="480"/>
      <c r="Q25" s="455"/>
      <c r="R25" s="455"/>
      <c r="S25" s="443"/>
      <c r="T25" s="443"/>
      <c r="U25" s="443"/>
      <c r="V25" s="443"/>
      <c r="W25" s="443"/>
      <c r="X25" s="443"/>
      <c r="Y25" s="443"/>
      <c r="Z25" s="443"/>
      <c r="AA25" s="443"/>
      <c r="AB25" s="443"/>
      <c r="AC25" s="443"/>
      <c r="AD25" s="443"/>
      <c r="AE25" s="437"/>
      <c r="AF25" s="437"/>
      <c r="AG25" s="437"/>
      <c r="AH25" s="437"/>
      <c r="AI25" s="425"/>
      <c r="AJ25" s="440"/>
      <c r="AK25" s="425"/>
      <c r="AL25" s="428"/>
      <c r="AM25" s="425"/>
      <c r="AN25" s="477"/>
      <c r="AO25" s="425"/>
      <c r="AP25" s="477"/>
      <c r="AQ25" s="425"/>
      <c r="AR25" s="12"/>
    </row>
    <row r="26" spans="1:44" ht="27.75" customHeight="1" x14ac:dyDescent="0.25">
      <c r="A26" s="543" t="s">
        <v>110</v>
      </c>
      <c r="B26" s="543" t="s">
        <v>201</v>
      </c>
      <c r="C26" s="543" t="s">
        <v>202</v>
      </c>
      <c r="D26" s="543" t="s">
        <v>203</v>
      </c>
      <c r="E26" s="504">
        <v>0.13</v>
      </c>
      <c r="F26" s="496" t="s">
        <v>118</v>
      </c>
      <c r="G26" s="468" t="s">
        <v>119</v>
      </c>
      <c r="H26" s="150" t="s">
        <v>120</v>
      </c>
      <c r="I26" s="145">
        <v>0.35</v>
      </c>
      <c r="J26" s="512" t="s">
        <v>121</v>
      </c>
      <c r="K26" s="481" t="s">
        <v>122</v>
      </c>
      <c r="L26" s="484" t="s">
        <v>123</v>
      </c>
      <c r="M26" s="512" t="s">
        <v>124</v>
      </c>
      <c r="N26" s="512" t="s">
        <v>125</v>
      </c>
      <c r="O26" s="513">
        <f>14071780459+1259639103</f>
        <v>15331419562</v>
      </c>
      <c r="P26" s="516">
        <v>0</v>
      </c>
      <c r="Q26" s="453" t="s">
        <v>48</v>
      </c>
      <c r="R26" s="453" t="s">
        <v>49</v>
      </c>
      <c r="S26" s="441"/>
      <c r="T26" s="441"/>
      <c r="U26" s="441"/>
      <c r="V26" s="441"/>
      <c r="W26" s="441"/>
      <c r="X26" s="441"/>
      <c r="Y26" s="441"/>
      <c r="Z26" s="441"/>
      <c r="AA26" s="441"/>
      <c r="AB26" s="441"/>
      <c r="AC26" s="441"/>
      <c r="AD26" s="441"/>
      <c r="AE26" s="435"/>
      <c r="AF26" s="435"/>
      <c r="AG26" s="435"/>
      <c r="AH26" s="435"/>
      <c r="AI26" s="423" t="e">
        <f>1/K26</f>
        <v>#VALUE!</v>
      </c>
      <c r="AJ26" s="438" t="s">
        <v>24</v>
      </c>
      <c r="AK26" s="423" t="e">
        <f>1/M26</f>
        <v>#VALUE!</v>
      </c>
      <c r="AL26" s="426"/>
      <c r="AM26" s="423">
        <f>1/O26</f>
        <v>6.5225532179588262E-11</v>
      </c>
      <c r="AN26" s="151"/>
      <c r="AO26" s="423" t="e">
        <f>1/Q26</f>
        <v>#VALUE!</v>
      </c>
      <c r="AP26" s="475"/>
      <c r="AQ26" s="423" t="e">
        <f>SUM(AI26+AK26+AM26+AO26)</f>
        <v>#VALUE!</v>
      </c>
      <c r="AR26" s="12"/>
    </row>
    <row r="27" spans="1:44" ht="27.75" customHeight="1" x14ac:dyDescent="0.25">
      <c r="A27" s="544"/>
      <c r="B27" s="544"/>
      <c r="C27" s="544"/>
      <c r="D27" s="544"/>
      <c r="E27" s="505"/>
      <c r="F27" s="497"/>
      <c r="G27" s="469"/>
      <c r="H27" s="152" t="s">
        <v>126</v>
      </c>
      <c r="I27" s="145">
        <v>0.35</v>
      </c>
      <c r="J27" s="512"/>
      <c r="K27" s="482"/>
      <c r="L27" s="485"/>
      <c r="M27" s="512"/>
      <c r="N27" s="512"/>
      <c r="O27" s="514"/>
      <c r="P27" s="517"/>
      <c r="Q27" s="454"/>
      <c r="R27" s="454"/>
      <c r="S27" s="442"/>
      <c r="T27" s="442"/>
      <c r="U27" s="442"/>
      <c r="V27" s="442"/>
      <c r="W27" s="442"/>
      <c r="X27" s="442"/>
      <c r="Y27" s="442"/>
      <c r="Z27" s="442"/>
      <c r="AA27" s="442"/>
      <c r="AB27" s="442"/>
      <c r="AC27" s="442"/>
      <c r="AD27" s="442"/>
      <c r="AE27" s="436"/>
      <c r="AF27" s="436"/>
      <c r="AG27" s="436"/>
      <c r="AH27" s="436"/>
      <c r="AI27" s="424"/>
      <c r="AJ27" s="439"/>
      <c r="AK27" s="424"/>
      <c r="AL27" s="465"/>
      <c r="AM27" s="424"/>
      <c r="AN27" s="476"/>
      <c r="AO27" s="424"/>
      <c r="AP27" s="476"/>
      <c r="AQ27" s="424"/>
      <c r="AR27" s="12"/>
    </row>
    <row r="28" spans="1:44" ht="27.75" customHeight="1" x14ac:dyDescent="0.25">
      <c r="A28" s="544"/>
      <c r="B28" s="544"/>
      <c r="C28" s="544"/>
      <c r="D28" s="544"/>
      <c r="E28" s="505"/>
      <c r="F28" s="497"/>
      <c r="G28" s="469"/>
      <c r="H28" s="150" t="s">
        <v>127</v>
      </c>
      <c r="I28" s="145">
        <v>0.15</v>
      </c>
      <c r="J28" s="512"/>
      <c r="K28" s="482"/>
      <c r="L28" s="485"/>
      <c r="M28" s="512"/>
      <c r="N28" s="512"/>
      <c r="O28" s="514"/>
      <c r="P28" s="517"/>
      <c r="Q28" s="454"/>
      <c r="R28" s="454"/>
      <c r="S28" s="442"/>
      <c r="T28" s="442"/>
      <c r="U28" s="442"/>
      <c r="V28" s="442"/>
      <c r="W28" s="442"/>
      <c r="X28" s="442"/>
      <c r="Y28" s="442"/>
      <c r="Z28" s="442"/>
      <c r="AA28" s="442"/>
      <c r="AB28" s="442"/>
      <c r="AC28" s="442"/>
      <c r="AD28" s="442"/>
      <c r="AE28" s="436"/>
      <c r="AF28" s="436"/>
      <c r="AG28" s="436"/>
      <c r="AH28" s="436"/>
      <c r="AI28" s="424"/>
      <c r="AJ28" s="439"/>
      <c r="AK28" s="424"/>
      <c r="AL28" s="465"/>
      <c r="AM28" s="424"/>
      <c r="AN28" s="476"/>
      <c r="AO28" s="424"/>
      <c r="AP28" s="476"/>
      <c r="AQ28" s="424"/>
      <c r="AR28" s="12"/>
    </row>
    <row r="29" spans="1:44" ht="36.75" customHeight="1" thickBot="1" x14ac:dyDescent="0.3">
      <c r="A29" s="544"/>
      <c r="B29" s="544"/>
      <c r="C29" s="544"/>
      <c r="D29" s="544"/>
      <c r="E29" s="505"/>
      <c r="F29" s="497"/>
      <c r="G29" s="469"/>
      <c r="H29" s="150" t="s">
        <v>128</v>
      </c>
      <c r="I29" s="154">
        <v>0.15</v>
      </c>
      <c r="J29" s="512"/>
      <c r="K29" s="482"/>
      <c r="L29" s="485"/>
      <c r="M29" s="512"/>
      <c r="N29" s="512"/>
      <c r="O29" s="514"/>
      <c r="P29" s="517"/>
      <c r="Q29" s="454"/>
      <c r="R29" s="454"/>
      <c r="S29" s="442"/>
      <c r="T29" s="442"/>
      <c r="U29" s="442"/>
      <c r="V29" s="442"/>
      <c r="W29" s="442"/>
      <c r="X29" s="442"/>
      <c r="Y29" s="442"/>
      <c r="Z29" s="442"/>
      <c r="AA29" s="442"/>
      <c r="AB29" s="442"/>
      <c r="AC29" s="442"/>
      <c r="AD29" s="442"/>
      <c r="AE29" s="436"/>
      <c r="AF29" s="436"/>
      <c r="AG29" s="436"/>
      <c r="AH29" s="436"/>
      <c r="AI29" s="424"/>
      <c r="AJ29" s="439"/>
      <c r="AK29" s="424"/>
      <c r="AL29" s="465"/>
      <c r="AM29" s="424"/>
      <c r="AN29" s="476"/>
      <c r="AO29" s="424"/>
      <c r="AP29" s="476"/>
      <c r="AQ29" s="424"/>
      <c r="AR29" s="12"/>
    </row>
    <row r="30" spans="1:44" ht="19.5" customHeight="1" thickBot="1" x14ac:dyDescent="0.3">
      <c r="A30" s="544"/>
      <c r="B30" s="544"/>
      <c r="C30" s="544"/>
      <c r="D30" s="544"/>
      <c r="E30" s="506"/>
      <c r="F30" s="511"/>
      <c r="G30" s="470"/>
      <c r="H30" s="155"/>
      <c r="I30" s="149">
        <f>SUM(I26:I29)</f>
        <v>1</v>
      </c>
      <c r="J30" s="512"/>
      <c r="K30" s="483"/>
      <c r="L30" s="486"/>
      <c r="M30" s="512"/>
      <c r="N30" s="512"/>
      <c r="O30" s="515"/>
      <c r="P30" s="518"/>
      <c r="Q30" s="455"/>
      <c r="R30" s="455"/>
      <c r="S30" s="443"/>
      <c r="T30" s="443"/>
      <c r="U30" s="443"/>
      <c r="V30" s="443"/>
      <c r="W30" s="443"/>
      <c r="X30" s="443"/>
      <c r="Y30" s="443"/>
      <c r="Z30" s="443"/>
      <c r="AA30" s="443"/>
      <c r="AB30" s="443"/>
      <c r="AC30" s="443"/>
      <c r="AD30" s="443"/>
      <c r="AE30" s="437"/>
      <c r="AF30" s="437"/>
      <c r="AG30" s="437"/>
      <c r="AH30" s="437"/>
      <c r="AI30" s="425"/>
      <c r="AJ30" s="440"/>
      <c r="AK30" s="425"/>
      <c r="AL30" s="466"/>
      <c r="AM30" s="425"/>
      <c r="AN30" s="477"/>
      <c r="AO30" s="425"/>
      <c r="AP30" s="477"/>
      <c r="AQ30" s="425"/>
      <c r="AR30" s="12"/>
    </row>
    <row r="31" spans="1:44" ht="27.75" customHeight="1" x14ac:dyDescent="0.25">
      <c r="A31" s="544"/>
      <c r="B31" s="544"/>
      <c r="C31" s="544"/>
      <c r="D31" s="544"/>
      <c r="E31" s="504">
        <v>0.05</v>
      </c>
      <c r="F31" s="496" t="s">
        <v>129</v>
      </c>
      <c r="G31" s="444" t="s">
        <v>130</v>
      </c>
      <c r="H31" s="150" t="s">
        <v>131</v>
      </c>
      <c r="I31" s="145">
        <v>0.35</v>
      </c>
      <c r="J31" s="512" t="s">
        <v>132</v>
      </c>
      <c r="K31" s="481" t="s">
        <v>133</v>
      </c>
      <c r="L31" s="484" t="s">
        <v>134</v>
      </c>
      <c r="M31" s="447" t="s">
        <v>124</v>
      </c>
      <c r="N31" s="512" t="s">
        <v>125</v>
      </c>
      <c r="O31" s="513">
        <v>190153585.5</v>
      </c>
      <c r="P31" s="516">
        <v>0</v>
      </c>
      <c r="Q31" s="453" t="s">
        <v>48</v>
      </c>
      <c r="R31" s="453" t="s">
        <v>82</v>
      </c>
      <c r="S31" s="441"/>
      <c r="T31" s="441"/>
      <c r="U31" s="441"/>
      <c r="V31" s="441"/>
      <c r="W31" s="441"/>
      <c r="X31" s="441"/>
      <c r="Y31" s="441"/>
      <c r="Z31" s="441"/>
      <c r="AA31" s="441"/>
      <c r="AB31" s="441"/>
      <c r="AC31" s="441"/>
      <c r="AD31" s="441"/>
      <c r="AE31" s="435"/>
      <c r="AF31" s="435"/>
      <c r="AG31" s="435"/>
      <c r="AH31" s="435"/>
      <c r="AI31" s="423" t="e">
        <f>1/K31</f>
        <v>#VALUE!</v>
      </c>
      <c r="AJ31" s="438"/>
      <c r="AK31" s="423" t="e">
        <f>1/M31</f>
        <v>#VALUE!</v>
      </c>
      <c r="AL31" s="426"/>
      <c r="AM31" s="423">
        <f>1/O31</f>
        <v>5.2589068850347818E-9</v>
      </c>
      <c r="AN31" s="151"/>
      <c r="AO31" s="423" t="e">
        <f>1/Q31</f>
        <v>#VALUE!</v>
      </c>
      <c r="AP31" s="475"/>
      <c r="AQ31" s="423" t="e">
        <f>SUM(AI31+AK31+AM31+AO31)</f>
        <v>#VALUE!</v>
      </c>
      <c r="AR31" s="12"/>
    </row>
    <row r="32" spans="1:44" ht="27.75" customHeight="1" x14ac:dyDescent="0.25">
      <c r="A32" s="544"/>
      <c r="B32" s="544"/>
      <c r="C32" s="544"/>
      <c r="D32" s="544"/>
      <c r="E32" s="505"/>
      <c r="F32" s="497"/>
      <c r="G32" s="445"/>
      <c r="H32" s="150" t="s">
        <v>135</v>
      </c>
      <c r="I32" s="145">
        <v>0.35</v>
      </c>
      <c r="J32" s="512"/>
      <c r="K32" s="482"/>
      <c r="L32" s="485"/>
      <c r="M32" s="448"/>
      <c r="N32" s="512"/>
      <c r="O32" s="514"/>
      <c r="P32" s="517"/>
      <c r="Q32" s="454"/>
      <c r="R32" s="454"/>
      <c r="S32" s="442"/>
      <c r="T32" s="442"/>
      <c r="U32" s="442"/>
      <c r="V32" s="442"/>
      <c r="W32" s="442"/>
      <c r="X32" s="442"/>
      <c r="Y32" s="442"/>
      <c r="Z32" s="442"/>
      <c r="AA32" s="442"/>
      <c r="AB32" s="442"/>
      <c r="AC32" s="442"/>
      <c r="AD32" s="442"/>
      <c r="AE32" s="436"/>
      <c r="AF32" s="436"/>
      <c r="AG32" s="436"/>
      <c r="AH32" s="436"/>
      <c r="AI32" s="424"/>
      <c r="AJ32" s="439"/>
      <c r="AK32" s="424"/>
      <c r="AL32" s="427"/>
      <c r="AM32" s="424"/>
      <c r="AN32" s="476"/>
      <c r="AO32" s="424"/>
      <c r="AP32" s="476"/>
      <c r="AQ32" s="424"/>
      <c r="AR32" s="12"/>
    </row>
    <row r="33" spans="1:44" ht="42.75" customHeight="1" thickBot="1" x14ac:dyDescent="0.3">
      <c r="A33" s="544"/>
      <c r="B33" s="544"/>
      <c r="C33" s="544"/>
      <c r="D33" s="544"/>
      <c r="E33" s="505"/>
      <c r="F33" s="497"/>
      <c r="G33" s="445"/>
      <c r="H33" s="150" t="s">
        <v>136</v>
      </c>
      <c r="I33" s="145">
        <v>0.3</v>
      </c>
      <c r="J33" s="512"/>
      <c r="K33" s="482"/>
      <c r="L33" s="485"/>
      <c r="M33" s="448"/>
      <c r="N33" s="512"/>
      <c r="O33" s="514"/>
      <c r="P33" s="517"/>
      <c r="Q33" s="454"/>
      <c r="R33" s="454"/>
      <c r="S33" s="442"/>
      <c r="T33" s="442"/>
      <c r="U33" s="442"/>
      <c r="V33" s="442"/>
      <c r="W33" s="442"/>
      <c r="X33" s="442"/>
      <c r="Y33" s="442"/>
      <c r="Z33" s="442"/>
      <c r="AA33" s="442"/>
      <c r="AB33" s="442"/>
      <c r="AC33" s="442"/>
      <c r="AD33" s="442"/>
      <c r="AE33" s="436"/>
      <c r="AF33" s="436"/>
      <c r="AG33" s="436"/>
      <c r="AH33" s="436"/>
      <c r="AI33" s="424"/>
      <c r="AJ33" s="439"/>
      <c r="AK33" s="424"/>
      <c r="AL33" s="427"/>
      <c r="AM33" s="424"/>
      <c r="AN33" s="476"/>
      <c r="AO33" s="424"/>
      <c r="AP33" s="476"/>
      <c r="AQ33" s="424"/>
      <c r="AR33" s="12"/>
    </row>
    <row r="34" spans="1:44" ht="15.75" thickBot="1" x14ac:dyDescent="0.3">
      <c r="A34" s="544"/>
      <c r="B34" s="544"/>
      <c r="C34" s="544"/>
      <c r="D34" s="544"/>
      <c r="E34" s="506"/>
      <c r="F34" s="511"/>
      <c r="G34" s="446"/>
      <c r="H34" s="153"/>
      <c r="I34" s="149">
        <f>SUM(I31:I33)</f>
        <v>1</v>
      </c>
      <c r="J34" s="512"/>
      <c r="K34" s="483"/>
      <c r="L34" s="486"/>
      <c r="M34" s="449"/>
      <c r="N34" s="512"/>
      <c r="O34" s="515"/>
      <c r="P34" s="518"/>
      <c r="Q34" s="455"/>
      <c r="R34" s="455"/>
      <c r="S34" s="443"/>
      <c r="T34" s="443"/>
      <c r="U34" s="443"/>
      <c r="V34" s="443"/>
      <c r="W34" s="443"/>
      <c r="X34" s="443"/>
      <c r="Y34" s="443"/>
      <c r="Z34" s="443"/>
      <c r="AA34" s="443"/>
      <c r="AB34" s="443"/>
      <c r="AC34" s="443"/>
      <c r="AD34" s="443"/>
      <c r="AE34" s="437"/>
      <c r="AF34" s="437"/>
      <c r="AG34" s="437"/>
      <c r="AH34" s="437"/>
      <c r="AI34" s="425"/>
      <c r="AJ34" s="440"/>
      <c r="AK34" s="425"/>
      <c r="AL34" s="428"/>
      <c r="AM34" s="425"/>
      <c r="AN34" s="477"/>
      <c r="AO34" s="425"/>
      <c r="AP34" s="477"/>
      <c r="AQ34" s="425"/>
      <c r="AR34" s="12"/>
    </row>
    <row r="35" spans="1:44" ht="33" customHeight="1" x14ac:dyDescent="0.25">
      <c r="A35" s="544"/>
      <c r="B35" s="544"/>
      <c r="C35" s="544"/>
      <c r="D35" s="544"/>
      <c r="E35" s="504">
        <v>0.05</v>
      </c>
      <c r="F35" s="519" t="s">
        <v>137</v>
      </c>
      <c r="G35" s="468" t="s">
        <v>138</v>
      </c>
      <c r="H35" s="150" t="s">
        <v>139</v>
      </c>
      <c r="I35" s="145">
        <v>0.1</v>
      </c>
      <c r="J35" s="447" t="s">
        <v>140</v>
      </c>
      <c r="K35" s="481" t="s">
        <v>141</v>
      </c>
      <c r="L35" s="484" t="s">
        <v>134</v>
      </c>
      <c r="M35" s="447" t="s">
        <v>124</v>
      </c>
      <c r="N35" s="447" t="s">
        <v>125</v>
      </c>
      <c r="O35" s="513">
        <v>383436801</v>
      </c>
      <c r="P35" s="516">
        <v>0</v>
      </c>
      <c r="Q35" s="453" t="s">
        <v>48</v>
      </c>
      <c r="R35" s="453" t="s">
        <v>82</v>
      </c>
      <c r="S35" s="441"/>
      <c r="T35" s="441"/>
      <c r="U35" s="441"/>
      <c r="V35" s="441"/>
      <c r="W35" s="441"/>
      <c r="X35" s="441"/>
      <c r="Y35" s="441"/>
      <c r="Z35" s="441"/>
      <c r="AA35" s="441"/>
      <c r="AB35" s="441"/>
      <c r="AC35" s="441"/>
      <c r="AD35" s="441"/>
      <c r="AE35" s="435"/>
      <c r="AF35" s="435"/>
      <c r="AG35" s="435"/>
      <c r="AH35" s="435"/>
      <c r="AI35" s="423" t="e">
        <f>1/K35</f>
        <v>#VALUE!</v>
      </c>
      <c r="AJ35" s="438"/>
      <c r="AK35" s="423" t="e">
        <f>1/M35</f>
        <v>#VALUE!</v>
      </c>
      <c r="AL35" s="426"/>
      <c r="AM35" s="423">
        <f>1/O35</f>
        <v>2.6079917143894593E-9</v>
      </c>
      <c r="AN35" s="151"/>
      <c r="AO35" s="423" t="e">
        <f>1/Q35</f>
        <v>#VALUE!</v>
      </c>
      <c r="AP35" s="475"/>
      <c r="AQ35" s="423" t="e">
        <f>SUM(AI35+AK35+AM35+AO35)</f>
        <v>#VALUE!</v>
      </c>
      <c r="AR35" s="12"/>
    </row>
    <row r="36" spans="1:44" ht="38.25" customHeight="1" x14ac:dyDescent="0.25">
      <c r="A36" s="544"/>
      <c r="B36" s="544"/>
      <c r="C36" s="544"/>
      <c r="D36" s="544"/>
      <c r="E36" s="505"/>
      <c r="F36" s="519"/>
      <c r="G36" s="469"/>
      <c r="H36" s="150" t="s">
        <v>142</v>
      </c>
      <c r="I36" s="145">
        <v>0.35</v>
      </c>
      <c r="J36" s="448"/>
      <c r="K36" s="482"/>
      <c r="L36" s="485"/>
      <c r="M36" s="448"/>
      <c r="N36" s="448"/>
      <c r="O36" s="514"/>
      <c r="P36" s="517"/>
      <c r="Q36" s="454"/>
      <c r="R36" s="454"/>
      <c r="S36" s="442"/>
      <c r="T36" s="442"/>
      <c r="U36" s="442"/>
      <c r="V36" s="442"/>
      <c r="W36" s="442"/>
      <c r="X36" s="442"/>
      <c r="Y36" s="442"/>
      <c r="Z36" s="442"/>
      <c r="AA36" s="442"/>
      <c r="AB36" s="442"/>
      <c r="AC36" s="442"/>
      <c r="AD36" s="442"/>
      <c r="AE36" s="436"/>
      <c r="AF36" s="436"/>
      <c r="AG36" s="436"/>
      <c r="AH36" s="436"/>
      <c r="AI36" s="424"/>
      <c r="AJ36" s="439"/>
      <c r="AK36" s="424"/>
      <c r="AL36" s="427"/>
      <c r="AM36" s="424"/>
      <c r="AN36" s="476"/>
      <c r="AO36" s="424"/>
      <c r="AP36" s="476"/>
      <c r="AQ36" s="424"/>
      <c r="AR36" s="12"/>
    </row>
    <row r="37" spans="1:44" ht="42" customHeight="1" x14ac:dyDescent="0.25">
      <c r="A37" s="544"/>
      <c r="B37" s="544"/>
      <c r="C37" s="544"/>
      <c r="D37" s="544"/>
      <c r="E37" s="505"/>
      <c r="F37" s="519"/>
      <c r="G37" s="469"/>
      <c r="H37" s="150" t="s">
        <v>143</v>
      </c>
      <c r="I37" s="145">
        <v>0.35</v>
      </c>
      <c r="J37" s="448"/>
      <c r="K37" s="482"/>
      <c r="L37" s="485"/>
      <c r="M37" s="448"/>
      <c r="N37" s="448"/>
      <c r="O37" s="514"/>
      <c r="P37" s="517"/>
      <c r="Q37" s="454"/>
      <c r="R37" s="454"/>
      <c r="S37" s="442"/>
      <c r="T37" s="442"/>
      <c r="U37" s="442"/>
      <c r="V37" s="442"/>
      <c r="W37" s="442"/>
      <c r="X37" s="442"/>
      <c r="Y37" s="442"/>
      <c r="Z37" s="442"/>
      <c r="AA37" s="442"/>
      <c r="AB37" s="442"/>
      <c r="AC37" s="442"/>
      <c r="AD37" s="442"/>
      <c r="AE37" s="436"/>
      <c r="AF37" s="436"/>
      <c r="AG37" s="436"/>
      <c r="AH37" s="436"/>
      <c r="AI37" s="424"/>
      <c r="AJ37" s="439"/>
      <c r="AK37" s="424"/>
      <c r="AL37" s="427"/>
      <c r="AM37" s="424"/>
      <c r="AN37" s="476"/>
      <c r="AO37" s="424"/>
      <c r="AP37" s="476"/>
      <c r="AQ37" s="424"/>
      <c r="AR37" s="12"/>
    </row>
    <row r="38" spans="1:44" ht="47.25" customHeight="1" thickBot="1" x14ac:dyDescent="0.3">
      <c r="A38" s="544"/>
      <c r="B38" s="544"/>
      <c r="C38" s="544"/>
      <c r="D38" s="544"/>
      <c r="E38" s="505"/>
      <c r="F38" s="519"/>
      <c r="G38" s="469"/>
      <c r="H38" s="150" t="s">
        <v>144</v>
      </c>
      <c r="I38" s="145">
        <v>0.2</v>
      </c>
      <c r="J38" s="448"/>
      <c r="K38" s="482"/>
      <c r="L38" s="485"/>
      <c r="M38" s="448"/>
      <c r="N38" s="448"/>
      <c r="O38" s="514"/>
      <c r="P38" s="517"/>
      <c r="Q38" s="454"/>
      <c r="R38" s="454"/>
      <c r="S38" s="442"/>
      <c r="T38" s="442"/>
      <c r="U38" s="442"/>
      <c r="V38" s="442"/>
      <c r="W38" s="442"/>
      <c r="X38" s="442"/>
      <c r="Y38" s="442"/>
      <c r="Z38" s="442"/>
      <c r="AA38" s="442"/>
      <c r="AB38" s="442"/>
      <c r="AC38" s="442"/>
      <c r="AD38" s="442"/>
      <c r="AE38" s="436"/>
      <c r="AF38" s="436"/>
      <c r="AG38" s="436"/>
      <c r="AH38" s="436"/>
      <c r="AI38" s="424"/>
      <c r="AJ38" s="439"/>
      <c r="AK38" s="424"/>
      <c r="AL38" s="427"/>
      <c r="AM38" s="424"/>
      <c r="AN38" s="476"/>
      <c r="AO38" s="424"/>
      <c r="AP38" s="476"/>
      <c r="AQ38" s="424"/>
      <c r="AR38" s="12"/>
    </row>
    <row r="39" spans="1:44" ht="15.75" thickBot="1" x14ac:dyDescent="0.3">
      <c r="A39" s="544"/>
      <c r="B39" s="544"/>
      <c r="C39" s="544"/>
      <c r="D39" s="544"/>
      <c r="E39" s="506"/>
      <c r="F39" s="519"/>
      <c r="G39" s="470"/>
      <c r="H39" s="153"/>
      <c r="I39" s="149">
        <f>SUM(I35:I38)</f>
        <v>1</v>
      </c>
      <c r="J39" s="449"/>
      <c r="K39" s="483"/>
      <c r="L39" s="486"/>
      <c r="M39" s="449"/>
      <c r="N39" s="449"/>
      <c r="O39" s="515"/>
      <c r="P39" s="518"/>
      <c r="Q39" s="455"/>
      <c r="R39" s="455"/>
      <c r="S39" s="443"/>
      <c r="T39" s="443"/>
      <c r="U39" s="443"/>
      <c r="V39" s="443"/>
      <c r="W39" s="443"/>
      <c r="X39" s="443"/>
      <c r="Y39" s="443"/>
      <c r="Z39" s="443"/>
      <c r="AA39" s="443"/>
      <c r="AB39" s="443"/>
      <c r="AC39" s="443"/>
      <c r="AD39" s="443"/>
      <c r="AE39" s="437"/>
      <c r="AF39" s="437"/>
      <c r="AG39" s="437"/>
      <c r="AH39" s="437"/>
      <c r="AI39" s="425"/>
      <c r="AJ39" s="440"/>
      <c r="AK39" s="425"/>
      <c r="AL39" s="428"/>
      <c r="AM39" s="425"/>
      <c r="AN39" s="477"/>
      <c r="AO39" s="425"/>
      <c r="AP39" s="477"/>
      <c r="AQ39" s="425"/>
      <c r="AR39" s="12"/>
    </row>
    <row r="40" spans="1:44" ht="28.5" x14ac:dyDescent="0.25">
      <c r="A40" s="544"/>
      <c r="B40" s="544"/>
      <c r="C40" s="544"/>
      <c r="D40" s="544"/>
      <c r="E40" s="504">
        <v>0.05</v>
      </c>
      <c r="F40" s="519" t="s">
        <v>145</v>
      </c>
      <c r="G40" s="444" t="s">
        <v>146</v>
      </c>
      <c r="H40" s="150" t="s">
        <v>147</v>
      </c>
      <c r="I40" s="145">
        <v>0.2</v>
      </c>
      <c r="J40" s="447" t="s">
        <v>148</v>
      </c>
      <c r="K40" s="481" t="s">
        <v>149</v>
      </c>
      <c r="L40" s="484" t="s">
        <v>150</v>
      </c>
      <c r="M40" s="447" t="s">
        <v>124</v>
      </c>
      <c r="N40" s="447" t="s">
        <v>125</v>
      </c>
      <c r="O40" s="513">
        <v>49390653</v>
      </c>
      <c r="P40" s="516">
        <v>0</v>
      </c>
      <c r="Q40" s="453" t="s">
        <v>48</v>
      </c>
      <c r="R40" s="453" t="s">
        <v>49</v>
      </c>
      <c r="S40" s="441"/>
      <c r="T40" s="441"/>
      <c r="U40" s="441"/>
      <c r="V40" s="441"/>
      <c r="W40" s="441"/>
      <c r="X40" s="441"/>
      <c r="Y40" s="441"/>
      <c r="Z40" s="441"/>
      <c r="AA40" s="441"/>
      <c r="AB40" s="441"/>
      <c r="AC40" s="441"/>
      <c r="AD40" s="441"/>
      <c r="AE40" s="435"/>
      <c r="AF40" s="435"/>
      <c r="AG40" s="435"/>
      <c r="AH40" s="435"/>
      <c r="AI40" s="423" t="e">
        <f>1/K40</f>
        <v>#VALUE!</v>
      </c>
      <c r="AJ40" s="438"/>
      <c r="AK40" s="423" t="e">
        <f>1/M40</f>
        <v>#VALUE!</v>
      </c>
      <c r="AL40" s="426"/>
      <c r="AM40" s="423">
        <f>1/O40</f>
        <v>2.0246745877200691E-8</v>
      </c>
      <c r="AN40" s="151"/>
      <c r="AO40" s="423" t="e">
        <f>1/Q40</f>
        <v>#VALUE!</v>
      </c>
      <c r="AP40" s="475"/>
      <c r="AQ40" s="423" t="e">
        <f>SUM(AI40+AK40+AM40+AO40)</f>
        <v>#VALUE!</v>
      </c>
      <c r="AR40" s="12"/>
    </row>
    <row r="41" spans="1:44" ht="43.5" customHeight="1" x14ac:dyDescent="0.25">
      <c r="A41" s="544"/>
      <c r="B41" s="544"/>
      <c r="C41" s="544"/>
      <c r="D41" s="544"/>
      <c r="E41" s="505"/>
      <c r="F41" s="519"/>
      <c r="G41" s="445"/>
      <c r="H41" s="150" t="s">
        <v>151</v>
      </c>
      <c r="I41" s="145">
        <v>0.2</v>
      </c>
      <c r="J41" s="448"/>
      <c r="K41" s="482"/>
      <c r="L41" s="485"/>
      <c r="M41" s="448"/>
      <c r="N41" s="448"/>
      <c r="O41" s="514"/>
      <c r="P41" s="517"/>
      <c r="Q41" s="454"/>
      <c r="R41" s="454"/>
      <c r="S41" s="442"/>
      <c r="T41" s="442"/>
      <c r="U41" s="442"/>
      <c r="V41" s="442"/>
      <c r="W41" s="442"/>
      <c r="X41" s="442"/>
      <c r="Y41" s="442"/>
      <c r="Z41" s="442"/>
      <c r="AA41" s="442"/>
      <c r="AB41" s="442"/>
      <c r="AC41" s="442"/>
      <c r="AD41" s="442"/>
      <c r="AE41" s="436"/>
      <c r="AF41" s="436"/>
      <c r="AG41" s="436"/>
      <c r="AH41" s="436"/>
      <c r="AI41" s="424"/>
      <c r="AJ41" s="439"/>
      <c r="AK41" s="424"/>
      <c r="AL41" s="427"/>
      <c r="AM41" s="424"/>
      <c r="AN41" s="476"/>
      <c r="AO41" s="424"/>
      <c r="AP41" s="476"/>
      <c r="AQ41" s="424"/>
      <c r="AR41" s="12"/>
    </row>
    <row r="42" spans="1:44" ht="39.75" customHeight="1" x14ac:dyDescent="0.25">
      <c r="A42" s="544"/>
      <c r="B42" s="544"/>
      <c r="C42" s="544"/>
      <c r="D42" s="544"/>
      <c r="E42" s="505"/>
      <c r="F42" s="519"/>
      <c r="G42" s="445"/>
      <c r="H42" s="150" t="s">
        <v>152</v>
      </c>
      <c r="I42" s="145">
        <v>0.2</v>
      </c>
      <c r="J42" s="448"/>
      <c r="K42" s="482"/>
      <c r="L42" s="485"/>
      <c r="M42" s="448"/>
      <c r="N42" s="448"/>
      <c r="O42" s="514"/>
      <c r="P42" s="517"/>
      <c r="Q42" s="454"/>
      <c r="R42" s="454"/>
      <c r="S42" s="442"/>
      <c r="T42" s="442"/>
      <c r="U42" s="442"/>
      <c r="V42" s="442"/>
      <c r="W42" s="442"/>
      <c r="X42" s="442"/>
      <c r="Y42" s="442"/>
      <c r="Z42" s="442"/>
      <c r="AA42" s="442"/>
      <c r="AB42" s="442"/>
      <c r="AC42" s="442"/>
      <c r="AD42" s="442"/>
      <c r="AE42" s="436"/>
      <c r="AF42" s="436"/>
      <c r="AG42" s="436"/>
      <c r="AH42" s="436"/>
      <c r="AI42" s="424"/>
      <c r="AJ42" s="439"/>
      <c r="AK42" s="424"/>
      <c r="AL42" s="427"/>
      <c r="AM42" s="424"/>
      <c r="AN42" s="476"/>
      <c r="AO42" s="424"/>
      <c r="AP42" s="476"/>
      <c r="AQ42" s="424"/>
      <c r="AR42" s="12"/>
    </row>
    <row r="43" spans="1:44" ht="32.25" customHeight="1" x14ac:dyDescent="0.25">
      <c r="A43" s="544"/>
      <c r="B43" s="544"/>
      <c r="C43" s="544"/>
      <c r="D43" s="544"/>
      <c r="E43" s="505"/>
      <c r="F43" s="519"/>
      <c r="G43" s="445"/>
      <c r="H43" s="150" t="s">
        <v>153</v>
      </c>
      <c r="I43" s="145">
        <v>0.2</v>
      </c>
      <c r="J43" s="448"/>
      <c r="K43" s="482"/>
      <c r="L43" s="485"/>
      <c r="M43" s="448"/>
      <c r="N43" s="448"/>
      <c r="O43" s="514"/>
      <c r="P43" s="517"/>
      <c r="Q43" s="454"/>
      <c r="R43" s="454"/>
      <c r="S43" s="442"/>
      <c r="T43" s="442"/>
      <c r="U43" s="442"/>
      <c r="V43" s="442"/>
      <c r="W43" s="442"/>
      <c r="X43" s="442"/>
      <c r="Y43" s="442"/>
      <c r="Z43" s="442"/>
      <c r="AA43" s="442"/>
      <c r="AB43" s="442"/>
      <c r="AC43" s="442"/>
      <c r="AD43" s="442"/>
      <c r="AE43" s="436"/>
      <c r="AF43" s="436"/>
      <c r="AG43" s="436"/>
      <c r="AH43" s="436"/>
      <c r="AI43" s="424"/>
      <c r="AJ43" s="439"/>
      <c r="AK43" s="424"/>
      <c r="AL43" s="427"/>
      <c r="AM43" s="424"/>
      <c r="AN43" s="476"/>
      <c r="AO43" s="424"/>
      <c r="AP43" s="476"/>
      <c r="AQ43" s="424"/>
      <c r="AR43" s="12"/>
    </row>
    <row r="44" spans="1:44" ht="32.25" customHeight="1" x14ac:dyDescent="0.25">
      <c r="A44" s="544"/>
      <c r="B44" s="544"/>
      <c r="C44" s="544"/>
      <c r="D44" s="544"/>
      <c r="E44" s="505"/>
      <c r="F44" s="519"/>
      <c r="G44" s="445"/>
      <c r="H44" s="156" t="s">
        <v>154</v>
      </c>
      <c r="I44" s="147">
        <v>0.1</v>
      </c>
      <c r="J44" s="448"/>
      <c r="K44" s="482"/>
      <c r="L44" s="485"/>
      <c r="M44" s="448"/>
      <c r="N44" s="448"/>
      <c r="O44" s="514"/>
      <c r="P44" s="517"/>
      <c r="Q44" s="454"/>
      <c r="R44" s="454"/>
      <c r="S44" s="442"/>
      <c r="T44" s="442"/>
      <c r="U44" s="442"/>
      <c r="V44" s="442"/>
      <c r="W44" s="442"/>
      <c r="X44" s="442"/>
      <c r="Y44" s="442"/>
      <c r="Z44" s="442"/>
      <c r="AA44" s="442"/>
      <c r="AB44" s="442"/>
      <c r="AC44" s="442"/>
      <c r="AD44" s="442"/>
      <c r="AE44" s="436"/>
      <c r="AF44" s="436"/>
      <c r="AG44" s="436"/>
      <c r="AH44" s="436"/>
      <c r="AI44" s="424"/>
      <c r="AJ44" s="439"/>
      <c r="AK44" s="424"/>
      <c r="AL44" s="427"/>
      <c r="AM44" s="424"/>
      <c r="AN44" s="476"/>
      <c r="AO44" s="424"/>
      <c r="AP44" s="476"/>
      <c r="AQ44" s="424"/>
      <c r="AR44" s="12"/>
    </row>
    <row r="45" spans="1:44" ht="28.5" customHeight="1" thickBot="1" x14ac:dyDescent="0.3">
      <c r="A45" s="544"/>
      <c r="B45" s="544"/>
      <c r="C45" s="544"/>
      <c r="D45" s="544"/>
      <c r="E45" s="505"/>
      <c r="F45" s="519"/>
      <c r="G45" s="445"/>
      <c r="H45" s="156" t="s">
        <v>155</v>
      </c>
      <c r="I45" s="147">
        <v>0.1</v>
      </c>
      <c r="J45" s="448"/>
      <c r="K45" s="482"/>
      <c r="L45" s="485"/>
      <c r="M45" s="448"/>
      <c r="N45" s="448"/>
      <c r="O45" s="514"/>
      <c r="P45" s="517"/>
      <c r="Q45" s="454"/>
      <c r="R45" s="454"/>
      <c r="S45" s="442"/>
      <c r="T45" s="442"/>
      <c r="U45" s="442"/>
      <c r="V45" s="442"/>
      <c r="W45" s="442"/>
      <c r="X45" s="442"/>
      <c r="Y45" s="442"/>
      <c r="Z45" s="442"/>
      <c r="AA45" s="442"/>
      <c r="AB45" s="442"/>
      <c r="AC45" s="442"/>
      <c r="AD45" s="442"/>
      <c r="AE45" s="436"/>
      <c r="AF45" s="436"/>
      <c r="AG45" s="436"/>
      <c r="AH45" s="436"/>
      <c r="AI45" s="424"/>
      <c r="AJ45" s="439"/>
      <c r="AK45" s="424"/>
      <c r="AL45" s="427"/>
      <c r="AM45" s="424"/>
      <c r="AN45" s="476"/>
      <c r="AO45" s="424"/>
      <c r="AP45" s="476"/>
      <c r="AQ45" s="424"/>
      <c r="AR45" s="12"/>
    </row>
    <row r="46" spans="1:44" ht="15.75" thickBot="1" x14ac:dyDescent="0.3">
      <c r="A46" s="544"/>
      <c r="B46" s="544"/>
      <c r="C46" s="544"/>
      <c r="D46" s="544"/>
      <c r="E46" s="506"/>
      <c r="F46" s="519"/>
      <c r="G46" s="446"/>
      <c r="H46" s="153"/>
      <c r="I46" s="149">
        <f>SUM(I40:I45)</f>
        <v>1</v>
      </c>
      <c r="J46" s="449"/>
      <c r="K46" s="483"/>
      <c r="L46" s="486"/>
      <c r="M46" s="449"/>
      <c r="N46" s="449"/>
      <c r="O46" s="515"/>
      <c r="P46" s="518"/>
      <c r="Q46" s="455"/>
      <c r="R46" s="455"/>
      <c r="S46" s="443"/>
      <c r="T46" s="443"/>
      <c r="U46" s="443"/>
      <c r="V46" s="443"/>
      <c r="W46" s="443"/>
      <c r="X46" s="443"/>
      <c r="Y46" s="443"/>
      <c r="Z46" s="443"/>
      <c r="AA46" s="443"/>
      <c r="AB46" s="443"/>
      <c r="AC46" s="443"/>
      <c r="AD46" s="443"/>
      <c r="AE46" s="437"/>
      <c r="AF46" s="437"/>
      <c r="AG46" s="437"/>
      <c r="AH46" s="437"/>
      <c r="AI46" s="425"/>
      <c r="AJ46" s="440"/>
      <c r="AK46" s="425"/>
      <c r="AL46" s="428"/>
      <c r="AM46" s="425"/>
      <c r="AN46" s="477"/>
      <c r="AO46" s="425"/>
      <c r="AP46" s="477"/>
      <c r="AQ46" s="425"/>
      <c r="AR46" s="12"/>
    </row>
    <row r="47" spans="1:44" ht="35.25" customHeight="1" x14ac:dyDescent="0.25">
      <c r="A47" s="544"/>
      <c r="B47" s="544"/>
      <c r="C47" s="544"/>
      <c r="D47" s="544"/>
      <c r="E47" s="504">
        <v>0.05</v>
      </c>
      <c r="F47" s="519" t="s">
        <v>156</v>
      </c>
      <c r="G47" s="444" t="s">
        <v>130</v>
      </c>
      <c r="H47" s="150" t="s">
        <v>157</v>
      </c>
      <c r="I47" s="145">
        <v>0.25</v>
      </c>
      <c r="J47" s="447" t="s">
        <v>158</v>
      </c>
      <c r="K47" s="481" t="s">
        <v>159</v>
      </c>
      <c r="L47" s="484" t="s">
        <v>134</v>
      </c>
      <c r="M47" s="447" t="s">
        <v>124</v>
      </c>
      <c r="N47" s="447" t="s">
        <v>125</v>
      </c>
      <c r="O47" s="513">
        <f>180696667+50824178</f>
        <v>231520845</v>
      </c>
      <c r="P47" s="516">
        <v>0</v>
      </c>
      <c r="Q47" s="453" t="s">
        <v>48</v>
      </c>
      <c r="R47" s="453" t="s">
        <v>82</v>
      </c>
      <c r="S47" s="441"/>
      <c r="T47" s="441"/>
      <c r="U47" s="441"/>
      <c r="V47" s="441"/>
      <c r="W47" s="441"/>
      <c r="X47" s="441"/>
      <c r="Y47" s="441"/>
      <c r="Z47" s="441"/>
      <c r="AA47" s="441"/>
      <c r="AB47" s="441"/>
      <c r="AC47" s="441"/>
      <c r="AD47" s="441"/>
      <c r="AE47" s="435"/>
      <c r="AF47" s="435"/>
      <c r="AG47" s="435"/>
      <c r="AH47" s="435"/>
      <c r="AI47" s="423" t="e">
        <f>1/K47</f>
        <v>#VALUE!</v>
      </c>
      <c r="AJ47" s="438"/>
      <c r="AK47" s="423" t="e">
        <f>1/M47</f>
        <v>#VALUE!</v>
      </c>
      <c r="AL47" s="426"/>
      <c r="AM47" s="423">
        <f>1/O47</f>
        <v>4.319265507172799E-9</v>
      </c>
      <c r="AN47" s="151"/>
      <c r="AO47" s="423" t="e">
        <f>1/Q47</f>
        <v>#VALUE!</v>
      </c>
      <c r="AP47" s="475"/>
      <c r="AQ47" s="423" t="e">
        <f>SUM(AI47+AK47+AM47+AO47)</f>
        <v>#VALUE!</v>
      </c>
      <c r="AR47" s="12"/>
    </row>
    <row r="48" spans="1:44" ht="39.75" customHeight="1" x14ac:dyDescent="0.25">
      <c r="A48" s="544"/>
      <c r="B48" s="544"/>
      <c r="C48" s="544"/>
      <c r="D48" s="544"/>
      <c r="E48" s="505"/>
      <c r="F48" s="519"/>
      <c r="G48" s="445"/>
      <c r="H48" s="150" t="s">
        <v>160</v>
      </c>
      <c r="I48" s="145">
        <v>0.25</v>
      </c>
      <c r="J48" s="448"/>
      <c r="K48" s="482"/>
      <c r="L48" s="485"/>
      <c r="M48" s="448"/>
      <c r="N48" s="448"/>
      <c r="O48" s="514"/>
      <c r="P48" s="517"/>
      <c r="Q48" s="454"/>
      <c r="R48" s="454"/>
      <c r="S48" s="442"/>
      <c r="T48" s="442"/>
      <c r="U48" s="442"/>
      <c r="V48" s="442"/>
      <c r="W48" s="442"/>
      <c r="X48" s="442"/>
      <c r="Y48" s="442"/>
      <c r="Z48" s="442"/>
      <c r="AA48" s="442"/>
      <c r="AB48" s="442"/>
      <c r="AC48" s="442"/>
      <c r="AD48" s="442"/>
      <c r="AE48" s="436"/>
      <c r="AF48" s="436"/>
      <c r="AG48" s="436"/>
      <c r="AH48" s="436"/>
      <c r="AI48" s="424"/>
      <c r="AJ48" s="439"/>
      <c r="AK48" s="424"/>
      <c r="AL48" s="427"/>
      <c r="AM48" s="424"/>
      <c r="AN48" s="476"/>
      <c r="AO48" s="424"/>
      <c r="AP48" s="476"/>
      <c r="AQ48" s="424"/>
      <c r="AR48" s="12"/>
    </row>
    <row r="49" spans="1:44" ht="35.25" customHeight="1" x14ac:dyDescent="0.25">
      <c r="A49" s="544"/>
      <c r="B49" s="544"/>
      <c r="C49" s="544"/>
      <c r="D49" s="544"/>
      <c r="E49" s="505"/>
      <c r="F49" s="519"/>
      <c r="G49" s="445"/>
      <c r="H49" s="150" t="s">
        <v>161</v>
      </c>
      <c r="I49" s="145">
        <v>0.25</v>
      </c>
      <c r="J49" s="448"/>
      <c r="K49" s="482"/>
      <c r="L49" s="485"/>
      <c r="M49" s="448"/>
      <c r="N49" s="448"/>
      <c r="O49" s="514"/>
      <c r="P49" s="517"/>
      <c r="Q49" s="454"/>
      <c r="R49" s="454"/>
      <c r="S49" s="442"/>
      <c r="T49" s="442"/>
      <c r="U49" s="442"/>
      <c r="V49" s="442"/>
      <c r="W49" s="442"/>
      <c r="X49" s="442"/>
      <c r="Y49" s="442"/>
      <c r="Z49" s="442"/>
      <c r="AA49" s="442"/>
      <c r="AB49" s="442"/>
      <c r="AC49" s="442"/>
      <c r="AD49" s="442"/>
      <c r="AE49" s="436"/>
      <c r="AF49" s="436"/>
      <c r="AG49" s="436"/>
      <c r="AH49" s="436"/>
      <c r="AI49" s="424"/>
      <c r="AJ49" s="439"/>
      <c r="AK49" s="424"/>
      <c r="AL49" s="427"/>
      <c r="AM49" s="424"/>
      <c r="AN49" s="476"/>
      <c r="AO49" s="424"/>
      <c r="AP49" s="476"/>
      <c r="AQ49" s="424"/>
      <c r="AR49" s="12"/>
    </row>
    <row r="50" spans="1:44" ht="36.75" customHeight="1" thickBot="1" x14ac:dyDescent="0.3">
      <c r="A50" s="544"/>
      <c r="B50" s="544"/>
      <c r="C50" s="544"/>
      <c r="D50" s="544"/>
      <c r="E50" s="505"/>
      <c r="F50" s="519"/>
      <c r="G50" s="445"/>
      <c r="H50" s="150" t="s">
        <v>162</v>
      </c>
      <c r="I50" s="145">
        <v>0.25</v>
      </c>
      <c r="J50" s="448"/>
      <c r="K50" s="482"/>
      <c r="L50" s="485"/>
      <c r="M50" s="448"/>
      <c r="N50" s="448"/>
      <c r="O50" s="514"/>
      <c r="P50" s="517"/>
      <c r="Q50" s="454"/>
      <c r="R50" s="454"/>
      <c r="S50" s="442"/>
      <c r="T50" s="442"/>
      <c r="U50" s="442"/>
      <c r="V50" s="442"/>
      <c r="W50" s="442"/>
      <c r="X50" s="442"/>
      <c r="Y50" s="442"/>
      <c r="Z50" s="442"/>
      <c r="AA50" s="442"/>
      <c r="AB50" s="442"/>
      <c r="AC50" s="442"/>
      <c r="AD50" s="442"/>
      <c r="AE50" s="436"/>
      <c r="AF50" s="436"/>
      <c r="AG50" s="436"/>
      <c r="AH50" s="436"/>
      <c r="AI50" s="424"/>
      <c r="AJ50" s="439"/>
      <c r="AK50" s="424"/>
      <c r="AL50" s="427"/>
      <c r="AM50" s="424"/>
      <c r="AN50" s="476"/>
      <c r="AO50" s="424"/>
      <c r="AP50" s="476"/>
      <c r="AQ50" s="424"/>
      <c r="AR50" s="12"/>
    </row>
    <row r="51" spans="1:44" ht="27" customHeight="1" thickBot="1" x14ac:dyDescent="0.3">
      <c r="A51" s="544"/>
      <c r="B51" s="544"/>
      <c r="C51" s="544"/>
      <c r="D51" s="544"/>
      <c r="E51" s="506"/>
      <c r="F51" s="519"/>
      <c r="G51" s="446"/>
      <c r="H51" s="153"/>
      <c r="I51" s="149">
        <f>SUM(I47:I50)</f>
        <v>1</v>
      </c>
      <c r="J51" s="449"/>
      <c r="K51" s="483"/>
      <c r="L51" s="486"/>
      <c r="M51" s="449"/>
      <c r="N51" s="449"/>
      <c r="O51" s="515"/>
      <c r="P51" s="518"/>
      <c r="Q51" s="455"/>
      <c r="R51" s="455"/>
      <c r="S51" s="443"/>
      <c r="T51" s="443"/>
      <c r="U51" s="443"/>
      <c r="V51" s="443"/>
      <c r="W51" s="443"/>
      <c r="X51" s="443"/>
      <c r="Y51" s="443"/>
      <c r="Z51" s="443"/>
      <c r="AA51" s="443"/>
      <c r="AB51" s="443"/>
      <c r="AC51" s="443"/>
      <c r="AD51" s="443"/>
      <c r="AE51" s="437"/>
      <c r="AF51" s="437"/>
      <c r="AG51" s="437"/>
      <c r="AH51" s="437"/>
      <c r="AI51" s="425"/>
      <c r="AJ51" s="440"/>
      <c r="AK51" s="425"/>
      <c r="AL51" s="428"/>
      <c r="AM51" s="425"/>
      <c r="AN51" s="477"/>
      <c r="AO51" s="425"/>
      <c r="AP51" s="477"/>
      <c r="AQ51" s="425"/>
      <c r="AR51" s="12"/>
    </row>
    <row r="52" spans="1:44" ht="36" customHeight="1" x14ac:dyDescent="0.25">
      <c r="A52" s="544"/>
      <c r="B52" s="544"/>
      <c r="C52" s="544"/>
      <c r="D52" s="544"/>
      <c r="E52" s="504">
        <v>0.05</v>
      </c>
      <c r="F52" s="519" t="s">
        <v>163</v>
      </c>
      <c r="G52" s="444" t="s">
        <v>130</v>
      </c>
      <c r="H52" s="150" t="s">
        <v>157</v>
      </c>
      <c r="I52" s="145">
        <v>0.2</v>
      </c>
      <c r="J52" s="447" t="s">
        <v>164</v>
      </c>
      <c r="K52" s="481" t="s">
        <v>159</v>
      </c>
      <c r="L52" s="484" t="s">
        <v>134</v>
      </c>
      <c r="M52" s="447" t="s">
        <v>124</v>
      </c>
      <c r="N52" s="447" t="s">
        <v>125</v>
      </c>
      <c r="O52" s="513">
        <f>2321248560+482122118</f>
        <v>2803370678</v>
      </c>
      <c r="P52" s="516">
        <v>0</v>
      </c>
      <c r="Q52" s="453" t="s">
        <v>48</v>
      </c>
      <c r="R52" s="453" t="s">
        <v>82</v>
      </c>
      <c r="S52" s="441"/>
      <c r="T52" s="441"/>
      <c r="U52" s="441"/>
      <c r="V52" s="441"/>
      <c r="W52" s="441"/>
      <c r="X52" s="441"/>
      <c r="Y52" s="441"/>
      <c r="Z52" s="441"/>
      <c r="AA52" s="441"/>
      <c r="AB52" s="441"/>
      <c r="AC52" s="441"/>
      <c r="AD52" s="441"/>
      <c r="AE52" s="435"/>
      <c r="AF52" s="435"/>
      <c r="AG52" s="435"/>
      <c r="AH52" s="435"/>
      <c r="AI52" s="423" t="e">
        <f>1/K52</f>
        <v>#VALUE!</v>
      </c>
      <c r="AJ52" s="438"/>
      <c r="AK52" s="423" t="e">
        <f>1/M52</f>
        <v>#VALUE!</v>
      </c>
      <c r="AL52" s="426"/>
      <c r="AM52" s="423">
        <f>1/O52</f>
        <v>3.5671344066187738E-10</v>
      </c>
      <c r="AN52" s="151"/>
      <c r="AO52" s="423" t="e">
        <f>1/Q52</f>
        <v>#VALUE!</v>
      </c>
      <c r="AP52" s="475"/>
      <c r="AQ52" s="423" t="e">
        <f>SUM(AI52+AK52+AM52+AO52)</f>
        <v>#VALUE!</v>
      </c>
      <c r="AR52" s="12"/>
    </row>
    <row r="53" spans="1:44" ht="40.5" customHeight="1" x14ac:dyDescent="0.25">
      <c r="A53" s="544"/>
      <c r="B53" s="544"/>
      <c r="C53" s="544"/>
      <c r="D53" s="544"/>
      <c r="E53" s="505"/>
      <c r="F53" s="519"/>
      <c r="G53" s="445"/>
      <c r="H53" s="150" t="s">
        <v>160</v>
      </c>
      <c r="I53" s="145">
        <v>0.2</v>
      </c>
      <c r="J53" s="448"/>
      <c r="K53" s="482"/>
      <c r="L53" s="485"/>
      <c r="M53" s="448"/>
      <c r="N53" s="448"/>
      <c r="O53" s="514"/>
      <c r="P53" s="517"/>
      <c r="Q53" s="454"/>
      <c r="R53" s="454"/>
      <c r="S53" s="442"/>
      <c r="T53" s="442"/>
      <c r="U53" s="442"/>
      <c r="V53" s="442"/>
      <c r="W53" s="442"/>
      <c r="X53" s="442"/>
      <c r="Y53" s="442"/>
      <c r="Z53" s="442"/>
      <c r="AA53" s="442"/>
      <c r="AB53" s="442"/>
      <c r="AC53" s="442"/>
      <c r="AD53" s="442"/>
      <c r="AE53" s="436"/>
      <c r="AF53" s="436"/>
      <c r="AG53" s="436"/>
      <c r="AH53" s="436"/>
      <c r="AI53" s="424"/>
      <c r="AJ53" s="439"/>
      <c r="AK53" s="424"/>
      <c r="AL53" s="427"/>
      <c r="AM53" s="424"/>
      <c r="AN53" s="476"/>
      <c r="AO53" s="424"/>
      <c r="AP53" s="476"/>
      <c r="AQ53" s="424"/>
      <c r="AR53" s="12"/>
    </row>
    <row r="54" spans="1:44" ht="40.5" customHeight="1" x14ac:dyDescent="0.25">
      <c r="A54" s="544"/>
      <c r="B54" s="544"/>
      <c r="C54" s="544"/>
      <c r="D54" s="544"/>
      <c r="E54" s="505"/>
      <c r="F54" s="519"/>
      <c r="G54" s="445"/>
      <c r="H54" s="150" t="s">
        <v>162</v>
      </c>
      <c r="I54" s="145">
        <v>0.2</v>
      </c>
      <c r="J54" s="448"/>
      <c r="K54" s="482"/>
      <c r="L54" s="485"/>
      <c r="M54" s="448"/>
      <c r="N54" s="448"/>
      <c r="O54" s="514"/>
      <c r="P54" s="517"/>
      <c r="Q54" s="454"/>
      <c r="R54" s="454"/>
      <c r="S54" s="442"/>
      <c r="T54" s="442"/>
      <c r="U54" s="442"/>
      <c r="V54" s="442"/>
      <c r="W54" s="442"/>
      <c r="X54" s="442"/>
      <c r="Y54" s="442"/>
      <c r="Z54" s="442"/>
      <c r="AA54" s="442"/>
      <c r="AB54" s="442"/>
      <c r="AC54" s="442"/>
      <c r="AD54" s="442"/>
      <c r="AE54" s="436"/>
      <c r="AF54" s="436"/>
      <c r="AG54" s="436"/>
      <c r="AH54" s="436"/>
      <c r="AI54" s="424"/>
      <c r="AJ54" s="439"/>
      <c r="AK54" s="424"/>
      <c r="AL54" s="427"/>
      <c r="AM54" s="424"/>
      <c r="AN54" s="476"/>
      <c r="AO54" s="424"/>
      <c r="AP54" s="476"/>
      <c r="AQ54" s="424"/>
      <c r="AR54" s="12"/>
    </row>
    <row r="55" spans="1:44" ht="31.5" customHeight="1" thickBot="1" x14ac:dyDescent="0.3">
      <c r="A55" s="544"/>
      <c r="B55" s="544"/>
      <c r="C55" s="544"/>
      <c r="D55" s="544"/>
      <c r="E55" s="505"/>
      <c r="F55" s="519"/>
      <c r="G55" s="445"/>
      <c r="H55" s="152" t="s">
        <v>165</v>
      </c>
      <c r="I55" s="147">
        <v>0.2</v>
      </c>
      <c r="J55" s="448"/>
      <c r="K55" s="482"/>
      <c r="L55" s="485"/>
      <c r="M55" s="448"/>
      <c r="N55" s="448"/>
      <c r="O55" s="514"/>
      <c r="P55" s="517"/>
      <c r="Q55" s="454"/>
      <c r="R55" s="454"/>
      <c r="S55" s="442"/>
      <c r="T55" s="442"/>
      <c r="U55" s="442"/>
      <c r="V55" s="442"/>
      <c r="W55" s="442"/>
      <c r="X55" s="442"/>
      <c r="Y55" s="442"/>
      <c r="Z55" s="442"/>
      <c r="AA55" s="442"/>
      <c r="AB55" s="442"/>
      <c r="AC55" s="442"/>
      <c r="AD55" s="442"/>
      <c r="AE55" s="436"/>
      <c r="AF55" s="436"/>
      <c r="AG55" s="436"/>
      <c r="AH55" s="436"/>
      <c r="AI55" s="424"/>
      <c r="AJ55" s="439"/>
      <c r="AK55" s="424"/>
      <c r="AL55" s="427"/>
      <c r="AM55" s="424"/>
      <c r="AN55" s="476"/>
      <c r="AO55" s="424"/>
      <c r="AP55" s="476"/>
      <c r="AQ55" s="424"/>
      <c r="AR55" s="12"/>
    </row>
    <row r="56" spans="1:44" ht="21.75" customHeight="1" thickBot="1" x14ac:dyDescent="0.3">
      <c r="A56" s="544"/>
      <c r="B56" s="544"/>
      <c r="C56" s="544"/>
      <c r="D56" s="544"/>
      <c r="E56" s="506"/>
      <c r="F56" s="519"/>
      <c r="G56" s="446"/>
      <c r="H56" s="153"/>
      <c r="I56" s="149">
        <f>SUM(I52:I55)</f>
        <v>0.8</v>
      </c>
      <c r="J56" s="449"/>
      <c r="K56" s="483"/>
      <c r="L56" s="486"/>
      <c r="M56" s="449"/>
      <c r="N56" s="449"/>
      <c r="O56" s="515"/>
      <c r="P56" s="518"/>
      <c r="Q56" s="455"/>
      <c r="R56" s="455"/>
      <c r="S56" s="443"/>
      <c r="T56" s="443"/>
      <c r="U56" s="443"/>
      <c r="V56" s="443"/>
      <c r="W56" s="443"/>
      <c r="X56" s="443"/>
      <c r="Y56" s="443"/>
      <c r="Z56" s="443"/>
      <c r="AA56" s="443"/>
      <c r="AB56" s="443"/>
      <c r="AC56" s="443"/>
      <c r="AD56" s="443"/>
      <c r="AE56" s="437"/>
      <c r="AF56" s="437"/>
      <c r="AG56" s="437"/>
      <c r="AH56" s="437"/>
      <c r="AI56" s="425"/>
      <c r="AJ56" s="440"/>
      <c r="AK56" s="425"/>
      <c r="AL56" s="428"/>
      <c r="AM56" s="425"/>
      <c r="AN56" s="477"/>
      <c r="AO56" s="425"/>
      <c r="AP56" s="477"/>
      <c r="AQ56" s="425"/>
      <c r="AR56" s="12"/>
    </row>
    <row r="57" spans="1:44" ht="28.5" customHeight="1" x14ac:dyDescent="0.25">
      <c r="A57" s="544"/>
      <c r="B57" s="544"/>
      <c r="C57" s="544"/>
      <c r="D57" s="544"/>
      <c r="E57" s="504">
        <v>0.1</v>
      </c>
      <c r="F57" s="519" t="s">
        <v>166</v>
      </c>
      <c r="G57" s="444" t="s">
        <v>167</v>
      </c>
      <c r="H57" s="150" t="s">
        <v>168</v>
      </c>
      <c r="I57" s="145">
        <v>0.35</v>
      </c>
      <c r="J57" s="512" t="s">
        <v>169</v>
      </c>
      <c r="K57" s="481" t="s">
        <v>122</v>
      </c>
      <c r="L57" s="484" t="s">
        <v>170</v>
      </c>
      <c r="M57" s="447" t="s">
        <v>124</v>
      </c>
      <c r="N57" s="447" t="s">
        <v>125</v>
      </c>
      <c r="O57" s="513">
        <f>7707092904+811885431</f>
        <v>8518978335</v>
      </c>
      <c r="P57" s="516">
        <v>0</v>
      </c>
      <c r="Q57" s="453" t="s">
        <v>48</v>
      </c>
      <c r="R57" s="453" t="s">
        <v>49</v>
      </c>
      <c r="S57" s="441"/>
      <c r="T57" s="441"/>
      <c r="U57" s="441"/>
      <c r="V57" s="441"/>
      <c r="W57" s="441"/>
      <c r="X57" s="441"/>
      <c r="Y57" s="441"/>
      <c r="Z57" s="441"/>
      <c r="AA57" s="441"/>
      <c r="AB57" s="441"/>
      <c r="AC57" s="441"/>
      <c r="AD57" s="441"/>
      <c r="AE57" s="435"/>
      <c r="AF57" s="435"/>
      <c r="AG57" s="435"/>
      <c r="AH57" s="435"/>
      <c r="AI57" s="423" t="e">
        <f>1/K57</f>
        <v>#VALUE!</v>
      </c>
      <c r="AJ57" s="438"/>
      <c r="AK57" s="423" t="e">
        <f>1/M57</f>
        <v>#VALUE!</v>
      </c>
      <c r="AL57" s="426"/>
      <c r="AM57" s="423">
        <f>1/O57</f>
        <v>1.1738496808842983E-10</v>
      </c>
      <c r="AN57" s="151"/>
      <c r="AO57" s="423" t="e">
        <f>1/Q57</f>
        <v>#VALUE!</v>
      </c>
      <c r="AP57" s="475"/>
      <c r="AQ57" s="423" t="e">
        <f>SUM(AI57+AK57+AM57+AO57)</f>
        <v>#VALUE!</v>
      </c>
      <c r="AR57" s="12"/>
    </row>
    <row r="58" spans="1:44" ht="28.5" x14ac:dyDescent="0.25">
      <c r="A58" s="544"/>
      <c r="B58" s="544"/>
      <c r="C58" s="544"/>
      <c r="D58" s="544"/>
      <c r="E58" s="505"/>
      <c r="F58" s="519"/>
      <c r="G58" s="445"/>
      <c r="H58" s="150" t="s">
        <v>171</v>
      </c>
      <c r="I58" s="145">
        <v>0.35</v>
      </c>
      <c r="J58" s="512"/>
      <c r="K58" s="482"/>
      <c r="L58" s="485"/>
      <c r="M58" s="448"/>
      <c r="N58" s="448"/>
      <c r="O58" s="514"/>
      <c r="P58" s="517"/>
      <c r="Q58" s="454"/>
      <c r="R58" s="454"/>
      <c r="S58" s="442"/>
      <c r="T58" s="442"/>
      <c r="U58" s="442"/>
      <c r="V58" s="442"/>
      <c r="W58" s="442"/>
      <c r="X58" s="442"/>
      <c r="Y58" s="442"/>
      <c r="Z58" s="442"/>
      <c r="AA58" s="442"/>
      <c r="AB58" s="442"/>
      <c r="AC58" s="442"/>
      <c r="AD58" s="442"/>
      <c r="AE58" s="436"/>
      <c r="AF58" s="436"/>
      <c r="AG58" s="436"/>
      <c r="AH58" s="436"/>
      <c r="AI58" s="424"/>
      <c r="AJ58" s="439"/>
      <c r="AK58" s="424"/>
      <c r="AL58" s="427"/>
      <c r="AM58" s="424"/>
      <c r="AN58" s="476"/>
      <c r="AO58" s="424"/>
      <c r="AP58" s="476"/>
      <c r="AQ58" s="424"/>
      <c r="AR58" s="12"/>
    </row>
    <row r="59" spans="1:44" ht="20.25" customHeight="1" x14ac:dyDescent="0.25">
      <c r="A59" s="544"/>
      <c r="B59" s="544"/>
      <c r="C59" s="544"/>
      <c r="D59" s="544"/>
      <c r="E59" s="505"/>
      <c r="F59" s="519"/>
      <c r="G59" s="445"/>
      <c r="H59" s="150" t="s">
        <v>127</v>
      </c>
      <c r="I59" s="145">
        <v>0.1</v>
      </c>
      <c r="J59" s="512"/>
      <c r="K59" s="482"/>
      <c r="L59" s="485"/>
      <c r="M59" s="448"/>
      <c r="N59" s="448"/>
      <c r="O59" s="514"/>
      <c r="P59" s="517"/>
      <c r="Q59" s="454"/>
      <c r="R59" s="454"/>
      <c r="S59" s="442"/>
      <c r="T59" s="442"/>
      <c r="U59" s="442"/>
      <c r="V59" s="442"/>
      <c r="W59" s="442"/>
      <c r="X59" s="442"/>
      <c r="Y59" s="442"/>
      <c r="Z59" s="442"/>
      <c r="AA59" s="442"/>
      <c r="AB59" s="442"/>
      <c r="AC59" s="442"/>
      <c r="AD59" s="442"/>
      <c r="AE59" s="436"/>
      <c r="AF59" s="436"/>
      <c r="AG59" s="436"/>
      <c r="AH59" s="436"/>
      <c r="AI59" s="424"/>
      <c r="AJ59" s="439"/>
      <c r="AK59" s="424"/>
      <c r="AL59" s="427"/>
      <c r="AM59" s="424"/>
      <c r="AN59" s="476"/>
      <c r="AO59" s="424"/>
      <c r="AP59" s="476"/>
      <c r="AQ59" s="424"/>
      <c r="AR59" s="12"/>
    </row>
    <row r="60" spans="1:44" ht="28.5" x14ac:dyDescent="0.25">
      <c r="A60" s="544"/>
      <c r="B60" s="544"/>
      <c r="C60" s="544"/>
      <c r="D60" s="544"/>
      <c r="E60" s="505"/>
      <c r="F60" s="519"/>
      <c r="G60" s="445"/>
      <c r="H60" s="150" t="s">
        <v>128</v>
      </c>
      <c r="I60" s="145">
        <v>0.1</v>
      </c>
      <c r="J60" s="512"/>
      <c r="K60" s="482"/>
      <c r="L60" s="485"/>
      <c r="M60" s="448"/>
      <c r="N60" s="448"/>
      <c r="O60" s="514"/>
      <c r="P60" s="517"/>
      <c r="Q60" s="454"/>
      <c r="R60" s="454"/>
      <c r="S60" s="442"/>
      <c r="T60" s="442"/>
      <c r="U60" s="442"/>
      <c r="V60" s="442"/>
      <c r="W60" s="442"/>
      <c r="X60" s="442"/>
      <c r="Y60" s="442"/>
      <c r="Z60" s="442"/>
      <c r="AA60" s="442"/>
      <c r="AB60" s="442"/>
      <c r="AC60" s="442"/>
      <c r="AD60" s="442"/>
      <c r="AE60" s="436"/>
      <c r="AF60" s="436"/>
      <c r="AG60" s="436"/>
      <c r="AH60" s="436"/>
      <c r="AI60" s="424"/>
      <c r="AJ60" s="439"/>
      <c r="AK60" s="424"/>
      <c r="AL60" s="427"/>
      <c r="AM60" s="424"/>
      <c r="AN60" s="476"/>
      <c r="AO60" s="424"/>
      <c r="AP60" s="476"/>
      <c r="AQ60" s="424"/>
      <c r="AR60" s="12"/>
    </row>
    <row r="61" spans="1:44" ht="15.75" thickBot="1" x14ac:dyDescent="0.3">
      <c r="A61" s="544"/>
      <c r="B61" s="544"/>
      <c r="C61" s="544"/>
      <c r="D61" s="544"/>
      <c r="E61" s="505"/>
      <c r="F61" s="519"/>
      <c r="G61" s="445"/>
      <c r="H61" s="157" t="s">
        <v>165</v>
      </c>
      <c r="I61" s="158">
        <v>0.1</v>
      </c>
      <c r="J61" s="512"/>
      <c r="K61" s="482"/>
      <c r="L61" s="485"/>
      <c r="M61" s="448"/>
      <c r="N61" s="448"/>
      <c r="O61" s="514"/>
      <c r="P61" s="517"/>
      <c r="Q61" s="454"/>
      <c r="R61" s="454"/>
      <c r="S61" s="442"/>
      <c r="T61" s="442"/>
      <c r="U61" s="442"/>
      <c r="V61" s="442"/>
      <c r="W61" s="442"/>
      <c r="X61" s="442"/>
      <c r="Y61" s="442"/>
      <c r="Z61" s="442"/>
      <c r="AA61" s="442"/>
      <c r="AB61" s="442"/>
      <c r="AC61" s="442"/>
      <c r="AD61" s="442"/>
      <c r="AE61" s="436"/>
      <c r="AF61" s="436"/>
      <c r="AG61" s="436"/>
      <c r="AH61" s="436"/>
      <c r="AI61" s="424"/>
      <c r="AJ61" s="439"/>
      <c r="AK61" s="424"/>
      <c r="AL61" s="427"/>
      <c r="AM61" s="424"/>
      <c r="AN61" s="476"/>
      <c r="AO61" s="424"/>
      <c r="AP61" s="476"/>
      <c r="AQ61" s="424"/>
      <c r="AR61" s="12"/>
    </row>
    <row r="62" spans="1:44" ht="15.75" thickBot="1" x14ac:dyDescent="0.3">
      <c r="A62" s="544"/>
      <c r="B62" s="544"/>
      <c r="C62" s="544"/>
      <c r="D62" s="544"/>
      <c r="E62" s="506"/>
      <c r="F62" s="519"/>
      <c r="G62" s="446"/>
      <c r="H62" s="153"/>
      <c r="I62" s="149">
        <f>SUM(I57:I61)</f>
        <v>0.99999999999999989</v>
      </c>
      <c r="J62" s="512"/>
      <c r="K62" s="483"/>
      <c r="L62" s="486"/>
      <c r="M62" s="449"/>
      <c r="N62" s="449"/>
      <c r="O62" s="515"/>
      <c r="P62" s="518"/>
      <c r="Q62" s="455"/>
      <c r="R62" s="455"/>
      <c r="S62" s="443"/>
      <c r="T62" s="443"/>
      <c r="U62" s="443"/>
      <c r="V62" s="443"/>
      <c r="W62" s="443"/>
      <c r="X62" s="443"/>
      <c r="Y62" s="443"/>
      <c r="Z62" s="443"/>
      <c r="AA62" s="443"/>
      <c r="AB62" s="443"/>
      <c r="AC62" s="443"/>
      <c r="AD62" s="443"/>
      <c r="AE62" s="437"/>
      <c r="AF62" s="437"/>
      <c r="AG62" s="437"/>
      <c r="AH62" s="437"/>
      <c r="AI62" s="425"/>
      <c r="AJ62" s="440"/>
      <c r="AK62" s="425"/>
      <c r="AL62" s="428"/>
      <c r="AM62" s="425"/>
      <c r="AN62" s="477"/>
      <c r="AO62" s="425"/>
      <c r="AP62" s="477"/>
      <c r="AQ62" s="425"/>
      <c r="AR62" s="12"/>
    </row>
    <row r="63" spans="1:44" ht="30.75" customHeight="1" x14ac:dyDescent="0.25">
      <c r="A63" s="544"/>
      <c r="B63" s="544"/>
      <c r="C63" s="544"/>
      <c r="D63" s="544"/>
      <c r="E63" s="504">
        <v>0.12</v>
      </c>
      <c r="F63" s="519" t="s">
        <v>172</v>
      </c>
      <c r="G63" s="444" t="s">
        <v>167</v>
      </c>
      <c r="H63" s="150" t="s">
        <v>173</v>
      </c>
      <c r="I63" s="145">
        <v>0.1</v>
      </c>
      <c r="J63" s="512" t="s">
        <v>169</v>
      </c>
      <c r="K63" s="481" t="s">
        <v>174</v>
      </c>
      <c r="L63" s="484" t="s">
        <v>170</v>
      </c>
      <c r="M63" s="447" t="s">
        <v>124</v>
      </c>
      <c r="N63" s="447" t="s">
        <v>125</v>
      </c>
      <c r="O63" s="513">
        <f>8106418345+1004264800</f>
        <v>9110683145</v>
      </c>
      <c r="P63" s="516">
        <v>0</v>
      </c>
      <c r="Q63" s="453" t="s">
        <v>48</v>
      </c>
      <c r="R63" s="453" t="s">
        <v>49</v>
      </c>
      <c r="S63" s="441"/>
      <c r="T63" s="441"/>
      <c r="U63" s="441"/>
      <c r="V63" s="441"/>
      <c r="W63" s="441"/>
      <c r="X63" s="441"/>
      <c r="Y63" s="441"/>
      <c r="Z63" s="441"/>
      <c r="AA63" s="441"/>
      <c r="AB63" s="441"/>
      <c r="AC63" s="441"/>
      <c r="AD63" s="441"/>
      <c r="AE63" s="435"/>
      <c r="AF63" s="435"/>
      <c r="AG63" s="435"/>
      <c r="AH63" s="435"/>
      <c r="AI63" s="423" t="e">
        <f>1/K63</f>
        <v>#VALUE!</v>
      </c>
      <c r="AJ63" s="438"/>
      <c r="AK63" s="423" t="e">
        <f>1/M63</f>
        <v>#VALUE!</v>
      </c>
      <c r="AL63" s="426"/>
      <c r="AM63" s="423">
        <f>1/O63</f>
        <v>1.0976125325451652E-10</v>
      </c>
      <c r="AN63" s="151"/>
      <c r="AO63" s="423" t="e">
        <f>1/Q63</f>
        <v>#VALUE!</v>
      </c>
      <c r="AP63" s="475"/>
      <c r="AQ63" s="423" t="e">
        <f>SUM(AI63+AK63+AM63+AO63)</f>
        <v>#VALUE!</v>
      </c>
      <c r="AR63" s="12"/>
    </row>
    <row r="64" spans="1:44" ht="28.5" x14ac:dyDescent="0.25">
      <c r="A64" s="544"/>
      <c r="B64" s="544"/>
      <c r="C64" s="544"/>
      <c r="D64" s="544"/>
      <c r="E64" s="505"/>
      <c r="F64" s="519"/>
      <c r="G64" s="445"/>
      <c r="H64" s="150" t="s">
        <v>175</v>
      </c>
      <c r="I64" s="145">
        <v>0.1</v>
      </c>
      <c r="J64" s="512"/>
      <c r="K64" s="482"/>
      <c r="L64" s="485"/>
      <c r="M64" s="448"/>
      <c r="N64" s="448"/>
      <c r="O64" s="514"/>
      <c r="P64" s="517"/>
      <c r="Q64" s="454"/>
      <c r="R64" s="454"/>
      <c r="S64" s="442"/>
      <c r="T64" s="442"/>
      <c r="U64" s="442"/>
      <c r="V64" s="442"/>
      <c r="W64" s="442"/>
      <c r="X64" s="442"/>
      <c r="Y64" s="442"/>
      <c r="Z64" s="442"/>
      <c r="AA64" s="442"/>
      <c r="AB64" s="442"/>
      <c r="AC64" s="442"/>
      <c r="AD64" s="442"/>
      <c r="AE64" s="436"/>
      <c r="AF64" s="436"/>
      <c r="AG64" s="436"/>
      <c r="AH64" s="436"/>
      <c r="AI64" s="424"/>
      <c r="AJ64" s="439"/>
      <c r="AK64" s="424"/>
      <c r="AL64" s="427"/>
      <c r="AM64" s="424"/>
      <c r="AN64" s="476"/>
      <c r="AO64" s="424"/>
      <c r="AP64" s="476"/>
      <c r="AQ64" s="424"/>
      <c r="AR64" s="12"/>
    </row>
    <row r="65" spans="1:44" ht="28.5" x14ac:dyDescent="0.25">
      <c r="A65" s="544"/>
      <c r="B65" s="544"/>
      <c r="C65" s="544"/>
      <c r="D65" s="544"/>
      <c r="E65" s="505"/>
      <c r="F65" s="519"/>
      <c r="G65" s="445"/>
      <c r="H65" s="150" t="s">
        <v>168</v>
      </c>
      <c r="I65" s="145">
        <v>0.25</v>
      </c>
      <c r="J65" s="512"/>
      <c r="K65" s="482"/>
      <c r="L65" s="485"/>
      <c r="M65" s="448"/>
      <c r="N65" s="448"/>
      <c r="O65" s="514"/>
      <c r="P65" s="517"/>
      <c r="Q65" s="454"/>
      <c r="R65" s="454"/>
      <c r="S65" s="442"/>
      <c r="T65" s="442"/>
      <c r="U65" s="442"/>
      <c r="V65" s="442"/>
      <c r="W65" s="442"/>
      <c r="X65" s="442"/>
      <c r="Y65" s="442"/>
      <c r="Z65" s="442"/>
      <c r="AA65" s="442"/>
      <c r="AB65" s="442"/>
      <c r="AC65" s="442"/>
      <c r="AD65" s="442"/>
      <c r="AE65" s="436"/>
      <c r="AF65" s="436"/>
      <c r="AG65" s="436"/>
      <c r="AH65" s="436"/>
      <c r="AI65" s="424"/>
      <c r="AJ65" s="439"/>
      <c r="AK65" s="424"/>
      <c r="AL65" s="427"/>
      <c r="AM65" s="424"/>
      <c r="AN65" s="476"/>
      <c r="AO65" s="424"/>
      <c r="AP65" s="476"/>
      <c r="AQ65" s="424"/>
      <c r="AR65" s="12"/>
    </row>
    <row r="66" spans="1:44" ht="28.5" x14ac:dyDescent="0.25">
      <c r="A66" s="544"/>
      <c r="B66" s="544"/>
      <c r="C66" s="544"/>
      <c r="D66" s="544"/>
      <c r="E66" s="505"/>
      <c r="F66" s="519"/>
      <c r="G66" s="445"/>
      <c r="H66" s="150" t="s">
        <v>171</v>
      </c>
      <c r="I66" s="145">
        <v>0.25</v>
      </c>
      <c r="J66" s="512"/>
      <c r="K66" s="482"/>
      <c r="L66" s="485"/>
      <c r="M66" s="448"/>
      <c r="N66" s="448"/>
      <c r="O66" s="514"/>
      <c r="P66" s="517"/>
      <c r="Q66" s="454"/>
      <c r="R66" s="454"/>
      <c r="S66" s="442"/>
      <c r="T66" s="442"/>
      <c r="U66" s="442"/>
      <c r="V66" s="442"/>
      <c r="W66" s="442"/>
      <c r="X66" s="442"/>
      <c r="Y66" s="442"/>
      <c r="Z66" s="442"/>
      <c r="AA66" s="442"/>
      <c r="AB66" s="442"/>
      <c r="AC66" s="442"/>
      <c r="AD66" s="442"/>
      <c r="AE66" s="436"/>
      <c r="AF66" s="436"/>
      <c r="AG66" s="436"/>
      <c r="AH66" s="436"/>
      <c r="AI66" s="424"/>
      <c r="AJ66" s="439"/>
      <c r="AK66" s="424"/>
      <c r="AL66" s="427"/>
      <c r="AM66" s="424"/>
      <c r="AN66" s="476"/>
      <c r="AO66" s="424"/>
      <c r="AP66" s="476"/>
      <c r="AQ66" s="424"/>
      <c r="AR66" s="12"/>
    </row>
    <row r="67" spans="1:44" x14ac:dyDescent="0.25">
      <c r="A67" s="544"/>
      <c r="B67" s="544"/>
      <c r="C67" s="544"/>
      <c r="D67" s="544"/>
      <c r="E67" s="505"/>
      <c r="F67" s="519"/>
      <c r="G67" s="445"/>
      <c r="H67" s="150" t="s">
        <v>127</v>
      </c>
      <c r="I67" s="145">
        <v>0.1</v>
      </c>
      <c r="J67" s="512"/>
      <c r="K67" s="482"/>
      <c r="L67" s="485"/>
      <c r="M67" s="448"/>
      <c r="N67" s="448"/>
      <c r="O67" s="514"/>
      <c r="P67" s="517"/>
      <c r="Q67" s="454"/>
      <c r="R67" s="454"/>
      <c r="S67" s="442"/>
      <c r="T67" s="442"/>
      <c r="U67" s="442"/>
      <c r="V67" s="442"/>
      <c r="W67" s="442"/>
      <c r="X67" s="442"/>
      <c r="Y67" s="442"/>
      <c r="Z67" s="442"/>
      <c r="AA67" s="442"/>
      <c r="AB67" s="442"/>
      <c r="AC67" s="442"/>
      <c r="AD67" s="442"/>
      <c r="AE67" s="436"/>
      <c r="AF67" s="436"/>
      <c r="AG67" s="436"/>
      <c r="AH67" s="436"/>
      <c r="AI67" s="424"/>
      <c r="AJ67" s="439"/>
      <c r="AK67" s="424"/>
      <c r="AL67" s="427"/>
      <c r="AM67" s="424"/>
      <c r="AN67" s="476"/>
      <c r="AO67" s="424"/>
      <c r="AP67" s="476"/>
      <c r="AQ67" s="424"/>
      <c r="AR67" s="12"/>
    </row>
    <row r="68" spans="1:44" ht="41.25" customHeight="1" x14ac:dyDescent="0.25">
      <c r="A68" s="544"/>
      <c r="B68" s="544"/>
      <c r="C68" s="544"/>
      <c r="D68" s="544"/>
      <c r="E68" s="505"/>
      <c r="F68" s="519"/>
      <c r="G68" s="445"/>
      <c r="H68" s="150" t="s">
        <v>128</v>
      </c>
      <c r="I68" s="145">
        <v>0.1</v>
      </c>
      <c r="J68" s="512"/>
      <c r="K68" s="482"/>
      <c r="L68" s="485"/>
      <c r="M68" s="448"/>
      <c r="N68" s="448"/>
      <c r="O68" s="514"/>
      <c r="P68" s="517"/>
      <c r="Q68" s="454"/>
      <c r="R68" s="454"/>
      <c r="S68" s="442"/>
      <c r="T68" s="442"/>
      <c r="U68" s="442"/>
      <c r="V68" s="442"/>
      <c r="W68" s="442"/>
      <c r="X68" s="442"/>
      <c r="Y68" s="442"/>
      <c r="Z68" s="442"/>
      <c r="AA68" s="442"/>
      <c r="AB68" s="442"/>
      <c r="AC68" s="442"/>
      <c r="AD68" s="442"/>
      <c r="AE68" s="436"/>
      <c r="AF68" s="436"/>
      <c r="AG68" s="436"/>
      <c r="AH68" s="436"/>
      <c r="AI68" s="424"/>
      <c r="AJ68" s="439"/>
      <c r="AK68" s="424"/>
      <c r="AL68" s="427"/>
      <c r="AM68" s="424"/>
      <c r="AN68" s="476"/>
      <c r="AO68" s="424"/>
      <c r="AP68" s="476"/>
      <c r="AQ68" s="424"/>
      <c r="AR68" s="12"/>
    </row>
    <row r="69" spans="1:44" ht="37.5" customHeight="1" thickBot="1" x14ac:dyDescent="0.3">
      <c r="A69" s="544"/>
      <c r="B69" s="544"/>
      <c r="C69" s="544"/>
      <c r="D69" s="544"/>
      <c r="E69" s="505"/>
      <c r="F69" s="519"/>
      <c r="G69" s="445"/>
      <c r="H69" s="150" t="s">
        <v>165</v>
      </c>
      <c r="I69" s="145">
        <v>0.1</v>
      </c>
      <c r="J69" s="512"/>
      <c r="K69" s="482"/>
      <c r="L69" s="485"/>
      <c r="M69" s="448"/>
      <c r="N69" s="448"/>
      <c r="O69" s="514"/>
      <c r="P69" s="517"/>
      <c r="Q69" s="454"/>
      <c r="R69" s="454"/>
      <c r="S69" s="442"/>
      <c r="T69" s="442"/>
      <c r="U69" s="442"/>
      <c r="V69" s="442"/>
      <c r="W69" s="442"/>
      <c r="X69" s="442"/>
      <c r="Y69" s="442"/>
      <c r="Z69" s="442"/>
      <c r="AA69" s="442"/>
      <c r="AB69" s="442"/>
      <c r="AC69" s="442"/>
      <c r="AD69" s="442"/>
      <c r="AE69" s="436"/>
      <c r="AF69" s="436"/>
      <c r="AG69" s="436"/>
      <c r="AH69" s="436"/>
      <c r="AI69" s="424"/>
      <c r="AJ69" s="439"/>
      <c r="AK69" s="424"/>
      <c r="AL69" s="427"/>
      <c r="AM69" s="424"/>
      <c r="AN69" s="476"/>
      <c r="AO69" s="424"/>
      <c r="AP69" s="476"/>
      <c r="AQ69" s="424"/>
      <c r="AR69" s="12"/>
    </row>
    <row r="70" spans="1:44" ht="16.5" customHeight="1" thickBot="1" x14ac:dyDescent="0.3">
      <c r="A70" s="544"/>
      <c r="B70" s="544"/>
      <c r="C70" s="544"/>
      <c r="D70" s="544"/>
      <c r="E70" s="506"/>
      <c r="F70" s="519"/>
      <c r="G70" s="446"/>
      <c r="H70" s="153"/>
      <c r="I70" s="149">
        <f>SUM(I63:I69)</f>
        <v>0.99999999999999989</v>
      </c>
      <c r="J70" s="512"/>
      <c r="K70" s="483"/>
      <c r="L70" s="486"/>
      <c r="M70" s="449"/>
      <c r="N70" s="449"/>
      <c r="O70" s="515"/>
      <c r="P70" s="518"/>
      <c r="Q70" s="455"/>
      <c r="R70" s="455"/>
      <c r="S70" s="443"/>
      <c r="T70" s="443"/>
      <c r="U70" s="443"/>
      <c r="V70" s="443"/>
      <c r="W70" s="443"/>
      <c r="X70" s="443"/>
      <c r="Y70" s="443"/>
      <c r="Z70" s="443"/>
      <c r="AA70" s="443"/>
      <c r="AB70" s="443"/>
      <c r="AC70" s="443"/>
      <c r="AD70" s="443"/>
      <c r="AE70" s="437"/>
      <c r="AF70" s="437"/>
      <c r="AG70" s="437"/>
      <c r="AH70" s="437"/>
      <c r="AI70" s="425"/>
      <c r="AJ70" s="440"/>
      <c r="AK70" s="425"/>
      <c r="AL70" s="428"/>
      <c r="AM70" s="425"/>
      <c r="AN70" s="477"/>
      <c r="AO70" s="425"/>
      <c r="AP70" s="477"/>
      <c r="AQ70" s="425"/>
      <c r="AR70" s="12"/>
    </row>
    <row r="71" spans="1:44" ht="35.25" customHeight="1" x14ac:dyDescent="0.25">
      <c r="A71" s="544"/>
      <c r="B71" s="544"/>
      <c r="C71" s="544"/>
      <c r="D71" s="544"/>
      <c r="E71" s="504">
        <v>0.05</v>
      </c>
      <c r="F71" s="519" t="s">
        <v>176</v>
      </c>
      <c r="G71" s="444" t="s">
        <v>177</v>
      </c>
      <c r="H71" s="150" t="s">
        <v>178</v>
      </c>
      <c r="I71" s="145">
        <v>0.5</v>
      </c>
      <c r="J71" s="447" t="s">
        <v>179</v>
      </c>
      <c r="K71" s="481" t="s">
        <v>180</v>
      </c>
      <c r="L71" s="484" t="s">
        <v>181</v>
      </c>
      <c r="M71" s="447" t="s">
        <v>124</v>
      </c>
      <c r="N71" s="447" t="s">
        <v>125</v>
      </c>
      <c r="O71" s="513">
        <v>4993002</v>
      </c>
      <c r="P71" s="516">
        <v>0</v>
      </c>
      <c r="Q71" s="453" t="s">
        <v>48</v>
      </c>
      <c r="R71" s="453" t="s">
        <v>82</v>
      </c>
      <c r="S71" s="441"/>
      <c r="T71" s="441"/>
      <c r="U71" s="441"/>
      <c r="V71" s="441"/>
      <c r="W71" s="441"/>
      <c r="X71" s="441"/>
      <c r="Y71" s="441"/>
      <c r="Z71" s="441"/>
      <c r="AA71" s="441"/>
      <c r="AB71" s="441"/>
      <c r="AC71" s="441"/>
      <c r="AD71" s="441"/>
      <c r="AE71" s="435"/>
      <c r="AF71" s="435"/>
      <c r="AG71" s="435"/>
      <c r="AH71" s="435"/>
      <c r="AI71" s="423" t="e">
        <f>1/K71</f>
        <v>#VALUE!</v>
      </c>
      <c r="AJ71" s="438"/>
      <c r="AK71" s="423"/>
      <c r="AL71" s="426"/>
      <c r="AM71" s="423"/>
      <c r="AN71" s="151"/>
      <c r="AO71" s="423"/>
      <c r="AP71" s="475"/>
      <c r="AQ71" s="423"/>
      <c r="AR71" s="12"/>
    </row>
    <row r="72" spans="1:44" ht="49.5" customHeight="1" x14ac:dyDescent="0.25">
      <c r="A72" s="544"/>
      <c r="B72" s="544"/>
      <c r="C72" s="544"/>
      <c r="D72" s="544"/>
      <c r="E72" s="505"/>
      <c r="F72" s="519"/>
      <c r="G72" s="445"/>
      <c r="H72" s="150" t="s">
        <v>182</v>
      </c>
      <c r="I72" s="145">
        <v>0.4</v>
      </c>
      <c r="J72" s="448"/>
      <c r="K72" s="482"/>
      <c r="L72" s="485"/>
      <c r="M72" s="448"/>
      <c r="N72" s="448"/>
      <c r="O72" s="514"/>
      <c r="P72" s="517"/>
      <c r="Q72" s="454"/>
      <c r="R72" s="454"/>
      <c r="S72" s="442"/>
      <c r="T72" s="442"/>
      <c r="U72" s="442"/>
      <c r="V72" s="442"/>
      <c r="W72" s="442"/>
      <c r="X72" s="442"/>
      <c r="Y72" s="442"/>
      <c r="Z72" s="442"/>
      <c r="AA72" s="442"/>
      <c r="AB72" s="442"/>
      <c r="AC72" s="442"/>
      <c r="AD72" s="442"/>
      <c r="AE72" s="436"/>
      <c r="AF72" s="436"/>
      <c r="AG72" s="436"/>
      <c r="AH72" s="436"/>
      <c r="AI72" s="424"/>
      <c r="AJ72" s="439"/>
      <c r="AK72" s="424"/>
      <c r="AL72" s="427"/>
      <c r="AM72" s="424"/>
      <c r="AN72" s="476"/>
      <c r="AO72" s="424"/>
      <c r="AP72" s="476"/>
      <c r="AQ72" s="424"/>
      <c r="AR72" s="12"/>
    </row>
    <row r="73" spans="1:44" ht="33" customHeight="1" thickBot="1" x14ac:dyDescent="0.3">
      <c r="A73" s="544"/>
      <c r="B73" s="544"/>
      <c r="C73" s="544"/>
      <c r="D73" s="544"/>
      <c r="E73" s="505"/>
      <c r="F73" s="519"/>
      <c r="G73" s="445"/>
      <c r="H73" s="150" t="s">
        <v>183</v>
      </c>
      <c r="I73" s="145">
        <v>0.1</v>
      </c>
      <c r="J73" s="448"/>
      <c r="K73" s="482"/>
      <c r="L73" s="485"/>
      <c r="M73" s="448"/>
      <c r="N73" s="448"/>
      <c r="O73" s="514"/>
      <c r="P73" s="517"/>
      <c r="Q73" s="454"/>
      <c r="R73" s="454"/>
      <c r="S73" s="442"/>
      <c r="T73" s="442"/>
      <c r="U73" s="442"/>
      <c r="V73" s="442"/>
      <c r="W73" s="442"/>
      <c r="X73" s="442"/>
      <c r="Y73" s="442"/>
      <c r="Z73" s="442"/>
      <c r="AA73" s="442"/>
      <c r="AB73" s="442"/>
      <c r="AC73" s="442"/>
      <c r="AD73" s="442"/>
      <c r="AE73" s="436"/>
      <c r="AF73" s="436"/>
      <c r="AG73" s="436"/>
      <c r="AH73" s="436"/>
      <c r="AI73" s="424"/>
      <c r="AJ73" s="439"/>
      <c r="AK73" s="424"/>
      <c r="AL73" s="427"/>
      <c r="AM73" s="424"/>
      <c r="AN73" s="476"/>
      <c r="AO73" s="424"/>
      <c r="AP73" s="476"/>
      <c r="AQ73" s="424"/>
      <c r="AR73" s="12"/>
    </row>
    <row r="74" spans="1:44" ht="16.5" customHeight="1" thickBot="1" x14ac:dyDescent="0.3">
      <c r="A74" s="544"/>
      <c r="B74" s="544"/>
      <c r="C74" s="544"/>
      <c r="D74" s="544"/>
      <c r="E74" s="506"/>
      <c r="F74" s="519"/>
      <c r="G74" s="446"/>
      <c r="H74" s="153"/>
      <c r="I74" s="149">
        <f>SUM(I71:I73)</f>
        <v>1</v>
      </c>
      <c r="J74" s="449"/>
      <c r="K74" s="483"/>
      <c r="L74" s="486"/>
      <c r="M74" s="449"/>
      <c r="N74" s="449"/>
      <c r="O74" s="515"/>
      <c r="P74" s="518"/>
      <c r="Q74" s="455"/>
      <c r="R74" s="455"/>
      <c r="S74" s="443"/>
      <c r="T74" s="443"/>
      <c r="U74" s="443"/>
      <c r="V74" s="443"/>
      <c r="W74" s="443"/>
      <c r="X74" s="443"/>
      <c r="Y74" s="443"/>
      <c r="Z74" s="443"/>
      <c r="AA74" s="443"/>
      <c r="AB74" s="443"/>
      <c r="AC74" s="443"/>
      <c r="AD74" s="443"/>
      <c r="AE74" s="437"/>
      <c r="AF74" s="437"/>
      <c r="AG74" s="437"/>
      <c r="AH74" s="437"/>
      <c r="AI74" s="425"/>
      <c r="AJ74" s="440"/>
      <c r="AK74" s="425"/>
      <c r="AL74" s="428"/>
      <c r="AM74" s="425"/>
      <c r="AN74" s="477"/>
      <c r="AO74" s="425"/>
      <c r="AP74" s="477"/>
      <c r="AQ74" s="425"/>
      <c r="AR74" s="12"/>
    </row>
    <row r="75" spans="1:44" ht="25.5" customHeight="1" x14ac:dyDescent="0.25">
      <c r="A75" s="544"/>
      <c r="B75" s="544"/>
      <c r="C75" s="544"/>
      <c r="D75" s="544"/>
      <c r="E75" s="504">
        <v>0.13</v>
      </c>
      <c r="F75" s="519" t="s">
        <v>184</v>
      </c>
      <c r="G75" s="444" t="s">
        <v>185</v>
      </c>
      <c r="H75" s="150" t="s">
        <v>186</v>
      </c>
      <c r="I75" s="145">
        <v>0.3</v>
      </c>
      <c r="J75" s="512" t="s">
        <v>187</v>
      </c>
      <c r="K75" s="481" t="s">
        <v>188</v>
      </c>
      <c r="L75" s="484" t="s">
        <v>170</v>
      </c>
      <c r="M75" s="447" t="s">
        <v>124</v>
      </c>
      <c r="N75" s="447" t="s">
        <v>125</v>
      </c>
      <c r="O75" s="513">
        <f>14545433448+212673607</f>
        <v>14758107055</v>
      </c>
      <c r="P75" s="516">
        <v>0</v>
      </c>
      <c r="Q75" s="453" t="s">
        <v>48</v>
      </c>
      <c r="R75" s="453" t="s">
        <v>49</v>
      </c>
      <c r="S75" s="441"/>
      <c r="T75" s="441"/>
      <c r="U75" s="441"/>
      <c r="V75" s="441"/>
      <c r="W75" s="441"/>
      <c r="X75" s="441"/>
      <c r="Y75" s="441"/>
      <c r="Z75" s="441"/>
      <c r="AA75" s="441"/>
      <c r="AB75" s="441"/>
      <c r="AC75" s="441"/>
      <c r="AD75" s="441"/>
      <c r="AE75" s="435"/>
      <c r="AF75" s="435"/>
      <c r="AG75" s="435"/>
      <c r="AH75" s="435"/>
      <c r="AI75" s="423" t="e">
        <f>1/K75</f>
        <v>#VALUE!</v>
      </c>
      <c r="AJ75" s="438"/>
      <c r="AK75" s="423" t="e">
        <f>1/M75</f>
        <v>#VALUE!</v>
      </c>
      <c r="AL75" s="426"/>
      <c r="AM75" s="423">
        <f>1/O75</f>
        <v>6.7759367530892334E-11</v>
      </c>
      <c r="AN75" s="151"/>
      <c r="AO75" s="423" t="e">
        <f>1/Q75</f>
        <v>#VALUE!</v>
      </c>
      <c r="AP75" s="475"/>
      <c r="AQ75" s="423" t="e">
        <f>SUM(AI75+AK75+AM75+AO75)</f>
        <v>#VALUE!</v>
      </c>
      <c r="AR75" s="12"/>
    </row>
    <row r="76" spans="1:44" ht="30.75" customHeight="1" x14ac:dyDescent="0.25">
      <c r="A76" s="544"/>
      <c r="B76" s="544"/>
      <c r="C76" s="544"/>
      <c r="D76" s="544"/>
      <c r="E76" s="505"/>
      <c r="F76" s="519"/>
      <c r="G76" s="445"/>
      <c r="H76" s="150" t="s">
        <v>189</v>
      </c>
      <c r="I76" s="145">
        <v>0.4</v>
      </c>
      <c r="J76" s="512"/>
      <c r="K76" s="482"/>
      <c r="L76" s="485"/>
      <c r="M76" s="448"/>
      <c r="N76" s="448"/>
      <c r="O76" s="514"/>
      <c r="P76" s="517"/>
      <c r="Q76" s="454"/>
      <c r="R76" s="454"/>
      <c r="S76" s="442"/>
      <c r="T76" s="442"/>
      <c r="U76" s="442"/>
      <c r="V76" s="442"/>
      <c r="W76" s="442"/>
      <c r="X76" s="442"/>
      <c r="Y76" s="442"/>
      <c r="Z76" s="442"/>
      <c r="AA76" s="442"/>
      <c r="AB76" s="442"/>
      <c r="AC76" s="442"/>
      <c r="AD76" s="442"/>
      <c r="AE76" s="436"/>
      <c r="AF76" s="436"/>
      <c r="AG76" s="436"/>
      <c r="AH76" s="436"/>
      <c r="AI76" s="424"/>
      <c r="AJ76" s="439"/>
      <c r="AK76" s="424"/>
      <c r="AL76" s="427"/>
      <c r="AM76" s="424"/>
      <c r="AN76" s="476"/>
      <c r="AO76" s="424"/>
      <c r="AP76" s="476"/>
      <c r="AQ76" s="424"/>
      <c r="AR76" s="12"/>
    </row>
    <row r="77" spans="1:44" ht="42.75" customHeight="1" x14ac:dyDescent="0.25">
      <c r="A77" s="544"/>
      <c r="B77" s="544"/>
      <c r="C77" s="544"/>
      <c r="D77" s="544"/>
      <c r="E77" s="505"/>
      <c r="F77" s="519"/>
      <c r="G77" s="445"/>
      <c r="H77" s="150" t="s">
        <v>190</v>
      </c>
      <c r="I77" s="145">
        <v>0.1</v>
      </c>
      <c r="J77" s="512"/>
      <c r="K77" s="482"/>
      <c r="L77" s="485"/>
      <c r="M77" s="448"/>
      <c r="N77" s="448"/>
      <c r="O77" s="514"/>
      <c r="P77" s="517"/>
      <c r="Q77" s="454"/>
      <c r="R77" s="454"/>
      <c r="S77" s="442"/>
      <c r="T77" s="442"/>
      <c r="U77" s="442"/>
      <c r="V77" s="442"/>
      <c r="W77" s="442"/>
      <c r="X77" s="442"/>
      <c r="Y77" s="442"/>
      <c r="Z77" s="442"/>
      <c r="AA77" s="442"/>
      <c r="AB77" s="442"/>
      <c r="AC77" s="442"/>
      <c r="AD77" s="442"/>
      <c r="AE77" s="436"/>
      <c r="AF77" s="436"/>
      <c r="AG77" s="436"/>
      <c r="AH77" s="436"/>
      <c r="AI77" s="424"/>
      <c r="AJ77" s="439"/>
      <c r="AK77" s="424"/>
      <c r="AL77" s="427"/>
      <c r="AM77" s="424"/>
      <c r="AN77" s="476"/>
      <c r="AO77" s="424"/>
      <c r="AP77" s="476"/>
      <c r="AQ77" s="424"/>
      <c r="AR77" s="12"/>
    </row>
    <row r="78" spans="1:44" ht="35.25" customHeight="1" x14ac:dyDescent="0.25">
      <c r="A78" s="544"/>
      <c r="B78" s="544"/>
      <c r="C78" s="544"/>
      <c r="D78" s="544"/>
      <c r="E78" s="505"/>
      <c r="F78" s="519"/>
      <c r="G78" s="445"/>
      <c r="H78" s="150" t="s">
        <v>191</v>
      </c>
      <c r="I78" s="145">
        <v>0.1</v>
      </c>
      <c r="J78" s="512"/>
      <c r="K78" s="482"/>
      <c r="L78" s="485"/>
      <c r="M78" s="448"/>
      <c r="N78" s="448"/>
      <c r="O78" s="514"/>
      <c r="P78" s="517"/>
      <c r="Q78" s="454"/>
      <c r="R78" s="454"/>
      <c r="S78" s="442"/>
      <c r="T78" s="442"/>
      <c r="U78" s="442"/>
      <c r="V78" s="442"/>
      <c r="W78" s="442"/>
      <c r="X78" s="442"/>
      <c r="Y78" s="442"/>
      <c r="Z78" s="442"/>
      <c r="AA78" s="442"/>
      <c r="AB78" s="442"/>
      <c r="AC78" s="442"/>
      <c r="AD78" s="442"/>
      <c r="AE78" s="436"/>
      <c r="AF78" s="436"/>
      <c r="AG78" s="436"/>
      <c r="AH78" s="436"/>
      <c r="AI78" s="424"/>
      <c r="AJ78" s="439"/>
      <c r="AK78" s="424"/>
      <c r="AL78" s="427"/>
      <c r="AM78" s="424"/>
      <c r="AN78" s="476"/>
      <c r="AO78" s="424"/>
      <c r="AP78" s="476"/>
      <c r="AQ78" s="424"/>
      <c r="AR78" s="12"/>
    </row>
    <row r="79" spans="1:44" ht="71.25" customHeight="1" thickBot="1" x14ac:dyDescent="0.3">
      <c r="A79" s="544"/>
      <c r="B79" s="544"/>
      <c r="C79" s="544"/>
      <c r="D79" s="544"/>
      <c r="E79" s="505"/>
      <c r="F79" s="519"/>
      <c r="G79" s="445"/>
      <c r="H79" s="152" t="s">
        <v>192</v>
      </c>
      <c r="I79" s="147">
        <v>0.1</v>
      </c>
      <c r="J79" s="512"/>
      <c r="K79" s="482"/>
      <c r="L79" s="485"/>
      <c r="M79" s="448"/>
      <c r="N79" s="448"/>
      <c r="O79" s="514"/>
      <c r="P79" s="517"/>
      <c r="Q79" s="454"/>
      <c r="R79" s="454"/>
      <c r="S79" s="442"/>
      <c r="T79" s="442"/>
      <c r="U79" s="442"/>
      <c r="V79" s="442"/>
      <c r="W79" s="442"/>
      <c r="X79" s="442"/>
      <c r="Y79" s="442"/>
      <c r="Z79" s="442"/>
      <c r="AA79" s="442"/>
      <c r="AB79" s="442"/>
      <c r="AC79" s="442"/>
      <c r="AD79" s="442"/>
      <c r="AE79" s="436"/>
      <c r="AF79" s="436"/>
      <c r="AG79" s="436"/>
      <c r="AH79" s="436"/>
      <c r="AI79" s="424"/>
      <c r="AJ79" s="439"/>
      <c r="AK79" s="424"/>
      <c r="AL79" s="427"/>
      <c r="AM79" s="424"/>
      <c r="AN79" s="476"/>
      <c r="AO79" s="424"/>
      <c r="AP79" s="476"/>
      <c r="AQ79" s="424"/>
      <c r="AR79" s="12"/>
    </row>
    <row r="80" spans="1:44" ht="15.75" thickBot="1" x14ac:dyDescent="0.3">
      <c r="A80" s="545"/>
      <c r="B80" s="545"/>
      <c r="C80" s="545"/>
      <c r="D80" s="545"/>
      <c r="E80" s="506"/>
      <c r="F80" s="519"/>
      <c r="G80" s="446"/>
      <c r="H80" s="153"/>
      <c r="I80" s="149">
        <f>SUM(I75:I79)</f>
        <v>0.99999999999999989</v>
      </c>
      <c r="J80" s="512"/>
      <c r="K80" s="483"/>
      <c r="L80" s="486"/>
      <c r="M80" s="449"/>
      <c r="N80" s="449"/>
      <c r="O80" s="515"/>
      <c r="P80" s="518"/>
      <c r="Q80" s="455"/>
      <c r="R80" s="455"/>
      <c r="S80" s="443"/>
      <c r="T80" s="443"/>
      <c r="U80" s="443"/>
      <c r="V80" s="443"/>
      <c r="W80" s="443"/>
      <c r="X80" s="443"/>
      <c r="Y80" s="443"/>
      <c r="Z80" s="443"/>
      <c r="AA80" s="443"/>
      <c r="AB80" s="443"/>
      <c r="AC80" s="443"/>
      <c r="AD80" s="443"/>
      <c r="AE80" s="437"/>
      <c r="AF80" s="437"/>
      <c r="AG80" s="437"/>
      <c r="AH80" s="437"/>
      <c r="AI80" s="425"/>
      <c r="AJ80" s="440"/>
      <c r="AK80" s="425"/>
      <c r="AL80" s="428"/>
      <c r="AM80" s="425"/>
      <c r="AN80" s="477"/>
      <c r="AO80" s="425"/>
      <c r="AP80" s="477"/>
      <c r="AQ80" s="425"/>
      <c r="AR80" s="12"/>
    </row>
    <row r="81" spans="1:44" ht="28.5" x14ac:dyDescent="0.25">
      <c r="A81" s="546" t="s">
        <v>110</v>
      </c>
      <c r="B81" s="546" t="s">
        <v>107</v>
      </c>
      <c r="C81" s="547" t="s">
        <v>204</v>
      </c>
      <c r="D81" s="547" t="s">
        <v>205</v>
      </c>
      <c r="E81" s="459">
        <v>0.12</v>
      </c>
      <c r="F81" s="519" t="s">
        <v>193</v>
      </c>
      <c r="G81" s="444" t="s">
        <v>185</v>
      </c>
      <c r="H81" s="150" t="s">
        <v>194</v>
      </c>
      <c r="I81" s="145">
        <v>0.25</v>
      </c>
      <c r="J81" s="512" t="s">
        <v>195</v>
      </c>
      <c r="K81" s="481" t="s">
        <v>188</v>
      </c>
      <c r="L81" s="551" t="s">
        <v>196</v>
      </c>
      <c r="M81" s="447" t="s">
        <v>124</v>
      </c>
      <c r="N81" s="447" t="s">
        <v>125</v>
      </c>
      <c r="O81" s="513">
        <v>1400903154</v>
      </c>
      <c r="P81" s="516">
        <v>0</v>
      </c>
      <c r="Q81" s="453" t="s">
        <v>48</v>
      </c>
      <c r="R81" s="453" t="s">
        <v>49</v>
      </c>
      <c r="S81" s="441"/>
      <c r="T81" s="441"/>
      <c r="U81" s="441"/>
      <c r="V81" s="441"/>
      <c r="W81" s="441"/>
      <c r="X81" s="441"/>
      <c r="Y81" s="441"/>
      <c r="Z81" s="441"/>
      <c r="AA81" s="441"/>
      <c r="AB81" s="441"/>
      <c r="AC81" s="441"/>
      <c r="AD81" s="441"/>
      <c r="AE81" s="435"/>
      <c r="AF81" s="435"/>
      <c r="AG81" s="435"/>
      <c r="AH81" s="435"/>
      <c r="AI81" s="423" t="e">
        <f>1/K81</f>
        <v>#VALUE!</v>
      </c>
      <c r="AJ81" s="438"/>
      <c r="AK81" s="423" t="e">
        <f>1/M81</f>
        <v>#VALUE!</v>
      </c>
      <c r="AL81" s="426"/>
      <c r="AM81" s="423">
        <f>1/O81</f>
        <v>7.1382521849900841E-10</v>
      </c>
      <c r="AN81" s="151"/>
      <c r="AO81" s="423" t="e">
        <f>1/Q81</f>
        <v>#VALUE!</v>
      </c>
      <c r="AP81" s="475"/>
      <c r="AQ81" s="423" t="e">
        <f>SUM(AI81+AK81+AM81+AO81)</f>
        <v>#VALUE!</v>
      </c>
      <c r="AR81" s="12"/>
    </row>
    <row r="82" spans="1:44" x14ac:dyDescent="0.25">
      <c r="A82" s="547"/>
      <c r="B82" s="547"/>
      <c r="C82" s="549"/>
      <c r="D82" s="547"/>
      <c r="E82" s="460"/>
      <c r="F82" s="519"/>
      <c r="G82" s="445"/>
      <c r="H82" s="150" t="s">
        <v>127</v>
      </c>
      <c r="I82" s="145">
        <v>0.25</v>
      </c>
      <c r="J82" s="512"/>
      <c r="K82" s="482"/>
      <c r="L82" s="485"/>
      <c r="M82" s="448"/>
      <c r="N82" s="448"/>
      <c r="O82" s="514"/>
      <c r="P82" s="517"/>
      <c r="Q82" s="454"/>
      <c r="R82" s="454"/>
      <c r="S82" s="442"/>
      <c r="T82" s="442"/>
      <c r="U82" s="442"/>
      <c r="V82" s="442"/>
      <c r="W82" s="442"/>
      <c r="X82" s="442"/>
      <c r="Y82" s="442"/>
      <c r="Z82" s="442"/>
      <c r="AA82" s="442"/>
      <c r="AB82" s="442"/>
      <c r="AC82" s="442"/>
      <c r="AD82" s="442"/>
      <c r="AE82" s="436"/>
      <c r="AF82" s="436"/>
      <c r="AG82" s="436"/>
      <c r="AH82" s="436"/>
      <c r="AI82" s="424"/>
      <c r="AJ82" s="439"/>
      <c r="AK82" s="424"/>
      <c r="AL82" s="427"/>
      <c r="AM82" s="424"/>
      <c r="AN82" s="476"/>
      <c r="AO82" s="424"/>
      <c r="AP82" s="476"/>
      <c r="AQ82" s="424"/>
      <c r="AR82" s="12"/>
    </row>
    <row r="83" spans="1:44" ht="22.5" customHeight="1" x14ac:dyDescent="0.25">
      <c r="A83" s="547"/>
      <c r="B83" s="547"/>
      <c r="C83" s="549"/>
      <c r="D83" s="547"/>
      <c r="E83" s="460"/>
      <c r="F83" s="519"/>
      <c r="G83" s="445"/>
      <c r="H83" s="152" t="s">
        <v>197</v>
      </c>
      <c r="I83" s="145">
        <v>0.1</v>
      </c>
      <c r="J83" s="512"/>
      <c r="K83" s="482"/>
      <c r="L83" s="485"/>
      <c r="M83" s="448"/>
      <c r="N83" s="448"/>
      <c r="O83" s="514"/>
      <c r="P83" s="517"/>
      <c r="Q83" s="454"/>
      <c r="R83" s="454"/>
      <c r="S83" s="442"/>
      <c r="T83" s="442"/>
      <c r="U83" s="442"/>
      <c r="V83" s="442"/>
      <c r="W83" s="442"/>
      <c r="X83" s="442"/>
      <c r="Y83" s="442"/>
      <c r="Z83" s="442"/>
      <c r="AA83" s="442"/>
      <c r="AB83" s="442"/>
      <c r="AC83" s="442"/>
      <c r="AD83" s="442"/>
      <c r="AE83" s="436"/>
      <c r="AF83" s="436"/>
      <c r="AG83" s="436"/>
      <c r="AH83" s="436"/>
      <c r="AI83" s="424"/>
      <c r="AJ83" s="439"/>
      <c r="AK83" s="424"/>
      <c r="AL83" s="427"/>
      <c r="AM83" s="424"/>
      <c r="AN83" s="476"/>
      <c r="AO83" s="424"/>
      <c r="AP83" s="476"/>
      <c r="AQ83" s="424"/>
      <c r="AR83" s="12"/>
    </row>
    <row r="84" spans="1:44" x14ac:dyDescent="0.25">
      <c r="A84" s="547"/>
      <c r="B84" s="547"/>
      <c r="C84" s="549"/>
      <c r="D84" s="547"/>
      <c r="E84" s="460"/>
      <c r="F84" s="519"/>
      <c r="G84" s="445"/>
      <c r="H84" s="150" t="s">
        <v>198</v>
      </c>
      <c r="I84" s="145">
        <v>0.2</v>
      </c>
      <c r="J84" s="512"/>
      <c r="K84" s="482"/>
      <c r="L84" s="485"/>
      <c r="M84" s="448"/>
      <c r="N84" s="448"/>
      <c r="O84" s="514"/>
      <c r="P84" s="517"/>
      <c r="Q84" s="454"/>
      <c r="R84" s="454"/>
      <c r="S84" s="442"/>
      <c r="T84" s="442"/>
      <c r="U84" s="442"/>
      <c r="V84" s="442"/>
      <c r="W84" s="442"/>
      <c r="X84" s="442"/>
      <c r="Y84" s="442"/>
      <c r="Z84" s="442"/>
      <c r="AA84" s="442"/>
      <c r="AB84" s="442"/>
      <c r="AC84" s="442"/>
      <c r="AD84" s="442"/>
      <c r="AE84" s="436"/>
      <c r="AF84" s="436"/>
      <c r="AG84" s="436"/>
      <c r="AH84" s="436"/>
      <c r="AI84" s="424"/>
      <c r="AJ84" s="439"/>
      <c r="AK84" s="424"/>
      <c r="AL84" s="427"/>
      <c r="AM84" s="424"/>
      <c r="AN84" s="476"/>
      <c r="AO84" s="424"/>
      <c r="AP84" s="476"/>
      <c r="AQ84" s="424"/>
      <c r="AR84" s="12"/>
    </row>
    <row r="85" spans="1:44" ht="29.25" thickBot="1" x14ac:dyDescent="0.3">
      <c r="A85" s="547"/>
      <c r="B85" s="547"/>
      <c r="C85" s="549"/>
      <c r="D85" s="547"/>
      <c r="E85" s="460"/>
      <c r="F85" s="519"/>
      <c r="G85" s="445"/>
      <c r="H85" s="157" t="s">
        <v>199</v>
      </c>
      <c r="I85" s="147">
        <v>0.2</v>
      </c>
      <c r="J85" s="512"/>
      <c r="K85" s="482"/>
      <c r="L85" s="485"/>
      <c r="M85" s="448"/>
      <c r="N85" s="448"/>
      <c r="O85" s="514"/>
      <c r="P85" s="517"/>
      <c r="Q85" s="454"/>
      <c r="R85" s="454"/>
      <c r="S85" s="442"/>
      <c r="T85" s="442"/>
      <c r="U85" s="442"/>
      <c r="V85" s="442"/>
      <c r="W85" s="442"/>
      <c r="X85" s="442"/>
      <c r="Y85" s="442"/>
      <c r="Z85" s="442"/>
      <c r="AA85" s="442"/>
      <c r="AB85" s="442"/>
      <c r="AC85" s="442"/>
      <c r="AD85" s="442"/>
      <c r="AE85" s="436"/>
      <c r="AF85" s="436"/>
      <c r="AG85" s="436"/>
      <c r="AH85" s="436"/>
      <c r="AI85" s="424"/>
      <c r="AJ85" s="439"/>
      <c r="AK85" s="424"/>
      <c r="AL85" s="427"/>
      <c r="AM85" s="424"/>
      <c r="AN85" s="476"/>
      <c r="AO85" s="424"/>
      <c r="AP85" s="476"/>
      <c r="AQ85" s="424"/>
      <c r="AR85" s="12"/>
    </row>
    <row r="86" spans="1:44" ht="15.75" thickBot="1" x14ac:dyDescent="0.3">
      <c r="A86" s="548"/>
      <c r="B86" s="548"/>
      <c r="C86" s="550"/>
      <c r="D86" s="548"/>
      <c r="E86" s="461"/>
      <c r="F86" s="519"/>
      <c r="G86" s="446"/>
      <c r="H86" s="153"/>
      <c r="I86" s="149">
        <f>SUM(I81:I85)</f>
        <v>1</v>
      </c>
      <c r="J86" s="512"/>
      <c r="K86" s="483"/>
      <c r="L86" s="486"/>
      <c r="M86" s="449"/>
      <c r="N86" s="449"/>
      <c r="O86" s="515"/>
      <c r="P86" s="518"/>
      <c r="Q86" s="455"/>
      <c r="R86" s="455"/>
      <c r="S86" s="443"/>
      <c r="T86" s="443"/>
      <c r="U86" s="443"/>
      <c r="V86" s="443"/>
      <c r="W86" s="443"/>
      <c r="X86" s="443"/>
      <c r="Y86" s="443"/>
      <c r="Z86" s="443"/>
      <c r="AA86" s="443"/>
      <c r="AB86" s="443"/>
      <c r="AC86" s="443"/>
      <c r="AD86" s="443"/>
      <c r="AE86" s="437"/>
      <c r="AF86" s="437"/>
      <c r="AG86" s="437"/>
      <c r="AH86" s="437"/>
      <c r="AI86" s="425"/>
      <c r="AJ86" s="440"/>
      <c r="AK86" s="425"/>
      <c r="AL86" s="428"/>
      <c r="AM86" s="425"/>
      <c r="AN86" s="477"/>
      <c r="AO86" s="425"/>
      <c r="AP86" s="477"/>
      <c r="AQ86" s="425"/>
      <c r="AR86" s="12"/>
    </row>
    <row r="87" spans="1:44" x14ac:dyDescent="0.25">
      <c r="A87" s="159"/>
      <c r="B87" s="159"/>
      <c r="C87" s="159"/>
      <c r="D87" s="159"/>
      <c r="E87" s="160">
        <f>SUM(E14:E86)</f>
        <v>1</v>
      </c>
      <c r="L87" s="161"/>
      <c r="M87" s="162"/>
      <c r="N87" s="162"/>
      <c r="S87" s="163"/>
      <c r="T87" s="163"/>
      <c r="U87" s="163"/>
      <c r="V87" s="163"/>
      <c r="W87" s="163"/>
      <c r="X87" s="163"/>
      <c r="Y87" s="163"/>
      <c r="Z87" s="163"/>
      <c r="AA87" s="163"/>
      <c r="AB87" s="163"/>
      <c r="AC87" s="163"/>
      <c r="AD87" s="163"/>
      <c r="AE87" s="164"/>
      <c r="AF87" s="164"/>
      <c r="AG87" s="164"/>
      <c r="AH87" s="164"/>
      <c r="AI87" s="165"/>
      <c r="AJ87" s="166"/>
      <c r="AK87" s="165"/>
      <c r="AL87" s="167"/>
      <c r="AM87" s="165"/>
      <c r="AN87" s="168"/>
      <c r="AO87" s="165"/>
      <c r="AP87" s="168"/>
      <c r="AQ87" s="165"/>
      <c r="AR87" s="12"/>
    </row>
    <row r="88" spans="1:44" x14ac:dyDescent="0.25">
      <c r="A88" s="159"/>
      <c r="B88" s="159"/>
      <c r="C88" s="159"/>
      <c r="D88" s="159"/>
      <c r="L88" s="161"/>
      <c r="M88" s="162"/>
      <c r="N88" s="162"/>
      <c r="S88" s="163"/>
      <c r="T88" s="163"/>
      <c r="U88" s="163"/>
      <c r="V88" s="163"/>
      <c r="W88" s="163"/>
      <c r="X88" s="163"/>
      <c r="Y88" s="163"/>
      <c r="Z88" s="163"/>
      <c r="AA88" s="163"/>
      <c r="AB88" s="163"/>
      <c r="AC88" s="163"/>
      <c r="AD88" s="163"/>
      <c r="AE88" s="164"/>
      <c r="AF88" s="164"/>
      <c r="AG88" s="164"/>
      <c r="AH88" s="164"/>
      <c r="AI88" s="165"/>
      <c r="AJ88" s="166"/>
      <c r="AK88" s="165"/>
      <c r="AL88" s="167"/>
      <c r="AM88" s="165"/>
      <c r="AN88" s="168"/>
      <c r="AO88" s="165"/>
      <c r="AP88" s="168"/>
      <c r="AQ88" s="165"/>
      <c r="AR88" s="12"/>
    </row>
    <row r="89" spans="1:44" x14ac:dyDescent="0.25">
      <c r="A89" s="159"/>
      <c r="B89" s="159"/>
      <c r="C89" s="159"/>
      <c r="D89" s="159"/>
      <c r="L89" s="161"/>
      <c r="M89" s="162"/>
      <c r="N89" s="162"/>
      <c r="S89" s="163"/>
      <c r="T89" s="163"/>
      <c r="U89" s="163"/>
      <c r="V89" s="163"/>
      <c r="W89" s="163"/>
      <c r="X89" s="163"/>
      <c r="Y89" s="163"/>
      <c r="Z89" s="163"/>
      <c r="AA89" s="163"/>
      <c r="AB89" s="163"/>
      <c r="AC89" s="163"/>
      <c r="AD89" s="163"/>
      <c r="AE89" s="164"/>
      <c r="AF89" s="164"/>
      <c r="AG89" s="164"/>
      <c r="AH89" s="164"/>
      <c r="AI89" s="165"/>
      <c r="AJ89" s="166"/>
      <c r="AK89" s="165"/>
      <c r="AL89" s="167"/>
      <c r="AM89" s="165"/>
      <c r="AN89" s="168"/>
      <c r="AO89" s="165"/>
      <c r="AP89" s="168"/>
      <c r="AQ89" s="165"/>
      <c r="AR89" s="12"/>
    </row>
    <row r="90" spans="1:44" x14ac:dyDescent="0.25">
      <c r="A90" s="159"/>
      <c r="B90" s="159"/>
      <c r="C90" s="159"/>
      <c r="D90" s="159"/>
      <c r="L90" s="161"/>
      <c r="M90" s="162"/>
      <c r="N90" s="162"/>
      <c r="S90" s="163"/>
      <c r="T90" s="163"/>
      <c r="U90" s="163"/>
      <c r="V90" s="163"/>
      <c r="W90" s="163"/>
      <c r="X90" s="163"/>
      <c r="Y90" s="163"/>
      <c r="Z90" s="163"/>
      <c r="AA90" s="163"/>
      <c r="AB90" s="163"/>
      <c r="AC90" s="163"/>
      <c r="AD90" s="163"/>
      <c r="AE90" s="164"/>
      <c r="AF90" s="164"/>
      <c r="AG90" s="164"/>
      <c r="AH90" s="164"/>
      <c r="AI90" s="165"/>
      <c r="AJ90" s="166"/>
      <c r="AK90" s="165"/>
      <c r="AL90" s="167"/>
      <c r="AM90" s="165"/>
      <c r="AN90" s="168"/>
      <c r="AO90" s="165"/>
      <c r="AP90" s="168"/>
      <c r="AQ90" s="165"/>
      <c r="AR90" s="12"/>
    </row>
    <row r="91" spans="1:44" x14ac:dyDescent="0.25">
      <c r="F91" t="s">
        <v>31</v>
      </c>
      <c r="G91" s="178" t="e">
        <f>AK26</f>
        <v>#VALUE!</v>
      </c>
      <c r="L91" s="179"/>
    </row>
    <row r="92" spans="1:44" x14ac:dyDescent="0.25">
      <c r="F92" t="s">
        <v>32</v>
      </c>
      <c r="G92" s="178">
        <f>AM26</f>
        <v>6.5225532179588262E-11</v>
      </c>
      <c r="L92" s="179"/>
    </row>
    <row r="93" spans="1:44" x14ac:dyDescent="0.25">
      <c r="F93" t="s">
        <v>33</v>
      </c>
      <c r="G93" s="178" t="e">
        <f>AQ26</f>
        <v>#VALUE!</v>
      </c>
      <c r="L93" s="179"/>
    </row>
    <row r="94" spans="1:44" x14ac:dyDescent="0.25">
      <c r="F94" t="s">
        <v>34</v>
      </c>
      <c r="G94" s="178">
        <v>1</v>
      </c>
      <c r="L94" s="179"/>
    </row>
    <row r="95" spans="1:44" x14ac:dyDescent="0.25">
      <c r="L95" s="179"/>
    </row>
    <row r="96" spans="1:44" x14ac:dyDescent="0.25">
      <c r="L96" s="179"/>
    </row>
    <row r="97" spans="12:12" x14ac:dyDescent="0.25">
      <c r="L97" s="179"/>
    </row>
    <row r="99" spans="12:12" x14ac:dyDescent="0.25">
      <c r="L99" s="178"/>
    </row>
  </sheetData>
  <mergeCells count="540">
    <mergeCell ref="U81:U86"/>
    <mergeCell ref="V81:V86"/>
    <mergeCell ref="W81:W86"/>
    <mergeCell ref="A81:A86"/>
    <mergeCell ref="C81:C86"/>
    <mergeCell ref="D81:D86"/>
    <mergeCell ref="E81:E86"/>
    <mergeCell ref="F81:F86"/>
    <mergeCell ref="B81:B86"/>
    <mergeCell ref="P81:P86"/>
    <mergeCell ref="Q81:Q86"/>
    <mergeCell ref="R81:R86"/>
    <mergeCell ref="S81:S86"/>
    <mergeCell ref="T81:T86"/>
    <mergeCell ref="G81:G86"/>
    <mergeCell ref="J81:J86"/>
    <mergeCell ref="K81:K86"/>
    <mergeCell ref="L81:L86"/>
    <mergeCell ref="M81:M86"/>
    <mergeCell ref="N81:N86"/>
    <mergeCell ref="O81:O86"/>
    <mergeCell ref="A26:A80"/>
    <mergeCell ref="B26:B80"/>
    <mergeCell ref="C26:C80"/>
    <mergeCell ref="D26:D80"/>
    <mergeCell ref="AQ75:AQ80"/>
    <mergeCell ref="AN76:AN80"/>
    <mergeCell ref="AC75:AC80"/>
    <mergeCell ref="AD75:AD80"/>
    <mergeCell ref="AE75:AE80"/>
    <mergeCell ref="AF75:AF80"/>
    <mergeCell ref="AG75:AG80"/>
    <mergeCell ref="AH75:AH80"/>
    <mergeCell ref="AP71:AP74"/>
    <mergeCell ref="W75:W80"/>
    <mergeCell ref="X75:X80"/>
    <mergeCell ref="Y75:Y80"/>
    <mergeCell ref="Z75:Z80"/>
    <mergeCell ref="AA75:AA80"/>
    <mergeCell ref="AB75:AB80"/>
    <mergeCell ref="O75:O80"/>
    <mergeCell ref="P75:P80"/>
    <mergeCell ref="Q75:Q80"/>
    <mergeCell ref="R75:R80"/>
    <mergeCell ref="S75:S80"/>
    <mergeCell ref="AM81:AM86"/>
    <mergeCell ref="AO81:AO86"/>
    <mergeCell ref="AP81:AP86"/>
    <mergeCell ref="AQ81:AQ86"/>
    <mergeCell ref="AN82:AN86"/>
    <mergeCell ref="AL81:AL86"/>
    <mergeCell ref="X81:X86"/>
    <mergeCell ref="Y81:Y86"/>
    <mergeCell ref="Z81:Z86"/>
    <mergeCell ref="AG81:AG86"/>
    <mergeCell ref="AH81:AH86"/>
    <mergeCell ref="AI81:AI86"/>
    <mergeCell ref="AJ81:AJ86"/>
    <mergeCell ref="AK81:AK86"/>
    <mergeCell ref="AA81:AA86"/>
    <mergeCell ref="AB81:AB86"/>
    <mergeCell ref="AC81:AC86"/>
    <mergeCell ref="AD81:AD86"/>
    <mergeCell ref="AE81:AE86"/>
    <mergeCell ref="AF81:AF86"/>
    <mergeCell ref="T75:T80"/>
    <mergeCell ref="AK75:AK80"/>
    <mergeCell ref="AL75:AL80"/>
    <mergeCell ref="AM75:AM80"/>
    <mergeCell ref="AO75:AO80"/>
    <mergeCell ref="AP75:AP80"/>
    <mergeCell ref="AQ71:AQ74"/>
    <mergeCell ref="AN72:AN74"/>
    <mergeCell ref="E75:E80"/>
    <mergeCell ref="AE71:AE74"/>
    <mergeCell ref="AF71:AF74"/>
    <mergeCell ref="AG71:AG74"/>
    <mergeCell ref="AH71:AH74"/>
    <mergeCell ref="AI71:AI74"/>
    <mergeCell ref="AJ71:AJ74"/>
    <mergeCell ref="S71:S74"/>
    <mergeCell ref="T71:T74"/>
    <mergeCell ref="U71:U74"/>
    <mergeCell ref="V71:V74"/>
    <mergeCell ref="W71:W74"/>
    <mergeCell ref="X71:X74"/>
    <mergeCell ref="F75:F80"/>
    <mergeCell ref="G75:G80"/>
    <mergeCell ref="J75:J80"/>
    <mergeCell ref="K75:K80"/>
    <mergeCell ref="L75:L80"/>
    <mergeCell ref="M75:M80"/>
    <mergeCell ref="N75:N80"/>
    <mergeCell ref="AM71:AM74"/>
    <mergeCell ref="AO71:AO74"/>
    <mergeCell ref="AQ63:AQ70"/>
    <mergeCell ref="AN64:AN70"/>
    <mergeCell ref="E71:E74"/>
    <mergeCell ref="F71:F74"/>
    <mergeCell ref="G71:G74"/>
    <mergeCell ref="J71:J74"/>
    <mergeCell ref="E63:E70"/>
    <mergeCell ref="F63:F70"/>
    <mergeCell ref="G63:G70"/>
    <mergeCell ref="J63:J70"/>
    <mergeCell ref="K63:K70"/>
    <mergeCell ref="L63:L70"/>
    <mergeCell ref="N71:N74"/>
    <mergeCell ref="AL63:AL70"/>
    <mergeCell ref="AM63:AM70"/>
    <mergeCell ref="AO63:AO70"/>
    <mergeCell ref="AP63:AP70"/>
    <mergeCell ref="AF63:AF70"/>
    <mergeCell ref="AG63:AG70"/>
    <mergeCell ref="AH63:AH70"/>
    <mergeCell ref="AI63:AI70"/>
    <mergeCell ref="Z63:Z70"/>
    <mergeCell ref="AA63:AA70"/>
    <mergeCell ref="AB63:AB70"/>
    <mergeCell ref="AP57:AP62"/>
    <mergeCell ref="AQ57:AQ62"/>
    <mergeCell ref="AN58:AN62"/>
    <mergeCell ref="AE57:AE62"/>
    <mergeCell ref="AF57:AF62"/>
    <mergeCell ref="AG57:AG62"/>
    <mergeCell ref="AH57:AH62"/>
    <mergeCell ref="AI57:AI62"/>
    <mergeCell ref="AJ57:AJ62"/>
    <mergeCell ref="AK57:AK62"/>
    <mergeCell ref="S57:S62"/>
    <mergeCell ref="T57:T62"/>
    <mergeCell ref="U57:U62"/>
    <mergeCell ref="V57:V62"/>
    <mergeCell ref="W57:W62"/>
    <mergeCell ref="X57:X62"/>
    <mergeCell ref="AL57:AL62"/>
    <mergeCell ref="AM57:AM62"/>
    <mergeCell ref="AO57:AO62"/>
    <mergeCell ref="AQ52:AQ56"/>
    <mergeCell ref="AN53:AN56"/>
    <mergeCell ref="E57:E62"/>
    <mergeCell ref="F57:F62"/>
    <mergeCell ref="G57:G62"/>
    <mergeCell ref="J57:J62"/>
    <mergeCell ref="AD52:AD56"/>
    <mergeCell ref="AE52:AE56"/>
    <mergeCell ref="AF52:AF56"/>
    <mergeCell ref="AG52:AG56"/>
    <mergeCell ref="AH52:AH56"/>
    <mergeCell ref="AI52:AI56"/>
    <mergeCell ref="L52:L56"/>
    <mergeCell ref="M52:M56"/>
    <mergeCell ref="N52:N56"/>
    <mergeCell ref="O52:O56"/>
    <mergeCell ref="P52:P56"/>
    <mergeCell ref="Q52:Q56"/>
    <mergeCell ref="Y57:Y62"/>
    <mergeCell ref="Z57:Z62"/>
    <mergeCell ref="AA57:AA62"/>
    <mergeCell ref="AB57:AB62"/>
    <mergeCell ref="AC57:AC62"/>
    <mergeCell ref="AD57:AD62"/>
    <mergeCell ref="AO47:AO51"/>
    <mergeCell ref="AP47:AP51"/>
    <mergeCell ref="AQ47:AQ51"/>
    <mergeCell ref="AN48:AN51"/>
    <mergeCell ref="E52:E56"/>
    <mergeCell ref="AE47:AE51"/>
    <mergeCell ref="AF47:AF51"/>
    <mergeCell ref="AG47:AG51"/>
    <mergeCell ref="AH47:AH51"/>
    <mergeCell ref="AI47:AI51"/>
    <mergeCell ref="AJ47:AJ51"/>
    <mergeCell ref="T47:T51"/>
    <mergeCell ref="U47:U51"/>
    <mergeCell ref="V47:V51"/>
    <mergeCell ref="W47:W51"/>
    <mergeCell ref="X47:X51"/>
    <mergeCell ref="Y47:Y51"/>
    <mergeCell ref="AL52:AL56"/>
    <mergeCell ref="AM52:AM56"/>
    <mergeCell ref="AO52:AO56"/>
    <mergeCell ref="AP52:AP56"/>
    <mergeCell ref="AJ52:AJ56"/>
    <mergeCell ref="AK52:AK56"/>
    <mergeCell ref="T52:T56"/>
    <mergeCell ref="AN41:AN46"/>
    <mergeCell ref="E47:E51"/>
    <mergeCell ref="F47:F51"/>
    <mergeCell ref="G47:G51"/>
    <mergeCell ref="J47:J51"/>
    <mergeCell ref="AD40:AD46"/>
    <mergeCell ref="AE40:AE46"/>
    <mergeCell ref="AF40:AF46"/>
    <mergeCell ref="AG40:AG46"/>
    <mergeCell ref="AH40:AH46"/>
    <mergeCell ref="AI40:AI46"/>
    <mergeCell ref="L40:L46"/>
    <mergeCell ref="M40:M46"/>
    <mergeCell ref="N40:N46"/>
    <mergeCell ref="O40:O46"/>
    <mergeCell ref="P40:P46"/>
    <mergeCell ref="Q40:Q46"/>
    <mergeCell ref="Z40:Z46"/>
    <mergeCell ref="AA40:AA46"/>
    <mergeCell ref="AB40:AB46"/>
    <mergeCell ref="AC40:AC46"/>
    <mergeCell ref="T40:T46"/>
    <mergeCell ref="U40:U46"/>
    <mergeCell ref="AM47:AM51"/>
    <mergeCell ref="AO35:AO39"/>
    <mergeCell ref="AP35:AP39"/>
    <mergeCell ref="AQ35:AQ39"/>
    <mergeCell ref="AN36:AN39"/>
    <mergeCell ref="E40:E46"/>
    <mergeCell ref="AE35:AE39"/>
    <mergeCell ref="AF35:AF39"/>
    <mergeCell ref="AG35:AG39"/>
    <mergeCell ref="AH35:AH39"/>
    <mergeCell ref="AI35:AI39"/>
    <mergeCell ref="AJ35:AJ39"/>
    <mergeCell ref="T35:T39"/>
    <mergeCell ref="U35:U39"/>
    <mergeCell ref="V35:V39"/>
    <mergeCell ref="W35:W39"/>
    <mergeCell ref="X35:X39"/>
    <mergeCell ref="Y35:Y39"/>
    <mergeCell ref="AL40:AL46"/>
    <mergeCell ref="AM40:AM46"/>
    <mergeCell ref="AO40:AO46"/>
    <mergeCell ref="AP40:AP46"/>
    <mergeCell ref="AJ40:AJ46"/>
    <mergeCell ref="AK40:AK46"/>
    <mergeCell ref="AQ40:AQ46"/>
    <mergeCell ref="AN32:AN34"/>
    <mergeCell ref="E35:E39"/>
    <mergeCell ref="F35:F39"/>
    <mergeCell ref="G35:G39"/>
    <mergeCell ref="J35:J39"/>
    <mergeCell ref="AD31:AD34"/>
    <mergeCell ref="AE31:AE34"/>
    <mergeCell ref="AF31:AF34"/>
    <mergeCell ref="AG31:AG34"/>
    <mergeCell ref="AH31:AH34"/>
    <mergeCell ref="AI31:AI34"/>
    <mergeCell ref="L31:L34"/>
    <mergeCell ref="M31:M34"/>
    <mergeCell ref="N31:N34"/>
    <mergeCell ref="O31:O34"/>
    <mergeCell ref="P31:P34"/>
    <mergeCell ref="Q31:Q34"/>
    <mergeCell ref="AK35:AK39"/>
    <mergeCell ref="AL35:AL39"/>
    <mergeCell ref="AA35:AA39"/>
    <mergeCell ref="AB35:AB39"/>
    <mergeCell ref="AC35:AC39"/>
    <mergeCell ref="AD35:AD39"/>
    <mergeCell ref="AM35:AM39"/>
    <mergeCell ref="AO26:AO30"/>
    <mergeCell ref="AP26:AP30"/>
    <mergeCell ref="AQ26:AQ30"/>
    <mergeCell ref="AN27:AN30"/>
    <mergeCell ref="E31:E34"/>
    <mergeCell ref="AE26:AE30"/>
    <mergeCell ref="AF26:AF30"/>
    <mergeCell ref="AG26:AG30"/>
    <mergeCell ref="AH26:AH30"/>
    <mergeCell ref="AI26:AI30"/>
    <mergeCell ref="AJ26:AJ30"/>
    <mergeCell ref="S26:S30"/>
    <mergeCell ref="T26:T30"/>
    <mergeCell ref="U26:U30"/>
    <mergeCell ref="V26:V30"/>
    <mergeCell ref="W26:W30"/>
    <mergeCell ref="X26:X30"/>
    <mergeCell ref="AL31:AL34"/>
    <mergeCell ref="AM31:AM34"/>
    <mergeCell ref="AO31:AO34"/>
    <mergeCell ref="AP31:AP34"/>
    <mergeCell ref="AJ31:AJ34"/>
    <mergeCell ref="AK31:AK34"/>
    <mergeCell ref="AQ31:AQ34"/>
    <mergeCell ref="AA20:AA25"/>
    <mergeCell ref="AQ20:AQ25"/>
    <mergeCell ref="AN21:AN25"/>
    <mergeCell ref="E26:E30"/>
    <mergeCell ref="F26:F30"/>
    <mergeCell ref="G26:G30"/>
    <mergeCell ref="J26:J30"/>
    <mergeCell ref="AD20:AD25"/>
    <mergeCell ref="AE20:AE25"/>
    <mergeCell ref="AF20:AF25"/>
    <mergeCell ref="AG20:AG25"/>
    <mergeCell ref="AH20:AH25"/>
    <mergeCell ref="AI20:AI25"/>
    <mergeCell ref="R20:R25"/>
    <mergeCell ref="S20:S25"/>
    <mergeCell ref="T20:T25"/>
    <mergeCell ref="U20:U25"/>
    <mergeCell ref="V20:V25"/>
    <mergeCell ref="W20:W25"/>
    <mergeCell ref="AB20:AB25"/>
    <mergeCell ref="AC20:AC25"/>
    <mergeCell ref="X20:X25"/>
    <mergeCell ref="Y20:Y25"/>
    <mergeCell ref="AM26:AM30"/>
    <mergeCell ref="L14:L19"/>
    <mergeCell ref="AQ14:AQ19"/>
    <mergeCell ref="C20:C25"/>
    <mergeCell ref="D20:D25"/>
    <mergeCell ref="E20:E25"/>
    <mergeCell ref="F20:F25"/>
    <mergeCell ref="G20:G25"/>
    <mergeCell ref="J20:J25"/>
    <mergeCell ref="K20:K25"/>
    <mergeCell ref="L20:L25"/>
    <mergeCell ref="M20:M25"/>
    <mergeCell ref="AK14:AK19"/>
    <mergeCell ref="AL14:AL19"/>
    <mergeCell ref="AM14:AM19"/>
    <mergeCell ref="AN14:AN19"/>
    <mergeCell ref="AO14:AO19"/>
    <mergeCell ref="AP14:AP19"/>
    <mergeCell ref="AL20:AL25"/>
    <mergeCell ref="AM20:AM25"/>
    <mergeCell ref="AO20:AO25"/>
    <mergeCell ref="AP20:AP25"/>
    <mergeCell ref="AJ20:AJ25"/>
    <mergeCell ref="AK20:AK25"/>
    <mergeCell ref="Z20:Z25"/>
    <mergeCell ref="P10:P11"/>
    <mergeCell ref="Q10:R10"/>
    <mergeCell ref="S10:AD10"/>
    <mergeCell ref="AE10:AE12"/>
    <mergeCell ref="E12:F12"/>
    <mergeCell ref="G12:R12"/>
    <mergeCell ref="A13:D13"/>
    <mergeCell ref="E13:R13"/>
    <mergeCell ref="A14:A25"/>
    <mergeCell ref="B14:B25"/>
    <mergeCell ref="C14:C19"/>
    <mergeCell ref="D14:D19"/>
    <mergeCell ref="E14:E19"/>
    <mergeCell ref="F14:F19"/>
    <mergeCell ref="N20:N25"/>
    <mergeCell ref="O20:O25"/>
    <mergeCell ref="P20:P25"/>
    <mergeCell ref="Q20:Q25"/>
    <mergeCell ref="O14:O19"/>
    <mergeCell ref="P14:P19"/>
    <mergeCell ref="Q14:Q19"/>
    <mergeCell ref="R14:R19"/>
    <mergeCell ref="G14:G19"/>
    <mergeCell ref="J14:J19"/>
    <mergeCell ref="A9:D9"/>
    <mergeCell ref="E9:R9"/>
    <mergeCell ref="S9:AD9"/>
    <mergeCell ref="AI9:AQ9"/>
    <mergeCell ref="A10:A12"/>
    <mergeCell ref="B10:B12"/>
    <mergeCell ref="C10:C12"/>
    <mergeCell ref="D10:D12"/>
    <mergeCell ref="F10:F11"/>
    <mergeCell ref="G10:G11"/>
    <mergeCell ref="AH10:AH12"/>
    <mergeCell ref="AI10:AI11"/>
    <mergeCell ref="AJ10:AJ11"/>
    <mergeCell ref="AK10:AK11"/>
    <mergeCell ref="AF10:AF12"/>
    <mergeCell ref="AG10:AG12"/>
    <mergeCell ref="AL10:AL11"/>
    <mergeCell ref="AM10:AM11"/>
    <mergeCell ref="AN10:AN11"/>
    <mergeCell ref="AO10:AO11"/>
    <mergeCell ref="AP10:AP11"/>
    <mergeCell ref="AQ10:AQ11"/>
    <mergeCell ref="N10:N11"/>
    <mergeCell ref="O10:O11"/>
    <mergeCell ref="A1:F5"/>
    <mergeCell ref="AP1:AQ1"/>
    <mergeCell ref="AP2:AQ2"/>
    <mergeCell ref="AP3:AQ3"/>
    <mergeCell ref="A6:F7"/>
    <mergeCell ref="AK71:AK74"/>
    <mergeCell ref="AL71:AL74"/>
    <mergeCell ref="AI75:AI80"/>
    <mergeCell ref="AJ75:AJ80"/>
    <mergeCell ref="AA71:AA74"/>
    <mergeCell ref="AB71:AB74"/>
    <mergeCell ref="AC71:AC74"/>
    <mergeCell ref="AD71:AD74"/>
    <mergeCell ref="Y71:Y74"/>
    <mergeCell ref="Z71:Z74"/>
    <mergeCell ref="U75:U80"/>
    <mergeCell ref="V75:V80"/>
    <mergeCell ref="O71:O74"/>
    <mergeCell ref="P71:P74"/>
    <mergeCell ref="Q71:Q74"/>
    <mergeCell ref="R71:R74"/>
    <mergeCell ref="K71:K74"/>
    <mergeCell ref="L71:L74"/>
    <mergeCell ref="M71:M74"/>
    <mergeCell ref="U52:U56"/>
    <mergeCell ref="V52:V56"/>
    <mergeCell ref="W52:W56"/>
    <mergeCell ref="R52:R56"/>
    <mergeCell ref="S52:S56"/>
    <mergeCell ref="M63:M70"/>
    <mergeCell ref="AJ63:AJ70"/>
    <mergeCell ref="AK63:AK70"/>
    <mergeCell ref="AD63:AD70"/>
    <mergeCell ref="AE63:AE70"/>
    <mergeCell ref="X63:X70"/>
    <mergeCell ref="Y63:Y70"/>
    <mergeCell ref="R63:R70"/>
    <mergeCell ref="S63:S70"/>
    <mergeCell ref="AC63:AC70"/>
    <mergeCell ref="T63:T70"/>
    <mergeCell ref="U63:U70"/>
    <mergeCell ref="V63:V70"/>
    <mergeCell ref="W63:W70"/>
    <mergeCell ref="N63:N70"/>
    <mergeCell ref="O63:O70"/>
    <mergeCell ref="P63:P70"/>
    <mergeCell ref="Q63:Q70"/>
    <mergeCell ref="P57:P62"/>
    <mergeCell ref="AK47:AK51"/>
    <mergeCell ref="AL47:AL51"/>
    <mergeCell ref="AA47:AA51"/>
    <mergeCell ref="AB47:AB51"/>
    <mergeCell ref="AC47:AC51"/>
    <mergeCell ref="AD47:AD51"/>
    <mergeCell ref="Z47:Z51"/>
    <mergeCell ref="X52:X56"/>
    <mergeCell ref="Y52:Y56"/>
    <mergeCell ref="Z52:Z56"/>
    <mergeCell ref="AA52:AA56"/>
    <mergeCell ref="AB52:AB56"/>
    <mergeCell ref="AC52:AC56"/>
    <mergeCell ref="S47:S51"/>
    <mergeCell ref="F40:F46"/>
    <mergeCell ref="G40:G46"/>
    <mergeCell ref="J40:J46"/>
    <mergeCell ref="K40:K46"/>
    <mergeCell ref="Q57:Q62"/>
    <mergeCell ref="R57:R62"/>
    <mergeCell ref="F52:F56"/>
    <mergeCell ref="G52:G56"/>
    <mergeCell ref="J52:J56"/>
    <mergeCell ref="K52:K56"/>
    <mergeCell ref="O47:O51"/>
    <mergeCell ref="P47:P51"/>
    <mergeCell ref="Q47:Q51"/>
    <mergeCell ref="R47:R51"/>
    <mergeCell ref="K47:K51"/>
    <mergeCell ref="L47:L51"/>
    <mergeCell ref="M47:M51"/>
    <mergeCell ref="N47:N51"/>
    <mergeCell ref="K57:K62"/>
    <mergeCell ref="L57:L62"/>
    <mergeCell ref="M57:M62"/>
    <mergeCell ref="N57:N62"/>
    <mergeCell ref="O57:O62"/>
    <mergeCell ref="Z35:Z39"/>
    <mergeCell ref="X40:X46"/>
    <mergeCell ref="Y40:Y46"/>
    <mergeCell ref="O35:O39"/>
    <mergeCell ref="P35:P39"/>
    <mergeCell ref="Q35:Q39"/>
    <mergeCell ref="R35:R39"/>
    <mergeCell ref="K35:K39"/>
    <mergeCell ref="L35:L39"/>
    <mergeCell ref="M35:M39"/>
    <mergeCell ref="N35:N39"/>
    <mergeCell ref="S35:S39"/>
    <mergeCell ref="V40:V46"/>
    <mergeCell ref="W40:W46"/>
    <mergeCell ref="R40:R46"/>
    <mergeCell ref="S40:S46"/>
    <mergeCell ref="AL26:AL30"/>
    <mergeCell ref="AA26:AA30"/>
    <mergeCell ref="AB26:AB30"/>
    <mergeCell ref="AC26:AC30"/>
    <mergeCell ref="AD26:AD30"/>
    <mergeCell ref="Y26:Y30"/>
    <mergeCell ref="Z26:Z30"/>
    <mergeCell ref="X31:X34"/>
    <mergeCell ref="Y31:Y34"/>
    <mergeCell ref="Z31:Z34"/>
    <mergeCell ref="AA31:AA34"/>
    <mergeCell ref="AB31:AB34"/>
    <mergeCell ref="AC31:AC34"/>
    <mergeCell ref="AE14:AE19"/>
    <mergeCell ref="AF14:AF19"/>
    <mergeCell ref="Y14:Y19"/>
    <mergeCell ref="Z14:Z19"/>
    <mergeCell ref="F31:F34"/>
    <mergeCell ref="G31:G34"/>
    <mergeCell ref="J31:J34"/>
    <mergeCell ref="K31:K34"/>
    <mergeCell ref="AK26:AK30"/>
    <mergeCell ref="O26:O30"/>
    <mergeCell ref="P26:P30"/>
    <mergeCell ref="Q26:Q30"/>
    <mergeCell ref="R26:R30"/>
    <mergeCell ref="K26:K30"/>
    <mergeCell ref="L26:L30"/>
    <mergeCell ref="M26:M30"/>
    <mergeCell ref="N26:N30"/>
    <mergeCell ref="T31:T34"/>
    <mergeCell ref="U31:U34"/>
    <mergeCell ref="V31:V34"/>
    <mergeCell ref="W31:W34"/>
    <mergeCell ref="R31:R34"/>
    <mergeCell ref="S31:S34"/>
    <mergeCell ref="K14:K19"/>
    <mergeCell ref="S14:S19"/>
    <mergeCell ref="T14:T19"/>
    <mergeCell ref="M14:M19"/>
    <mergeCell ref="N14:N19"/>
    <mergeCell ref="E8:AJ8"/>
    <mergeCell ref="H10:H11"/>
    <mergeCell ref="I10:I11"/>
    <mergeCell ref="J10:J11"/>
    <mergeCell ref="G6:J7"/>
    <mergeCell ref="K10:K11"/>
    <mergeCell ref="L10:L11"/>
    <mergeCell ref="M10:M11"/>
    <mergeCell ref="AG14:AG19"/>
    <mergeCell ref="AH14:AH19"/>
    <mergeCell ref="AI14:AI19"/>
    <mergeCell ref="AJ14:AJ19"/>
    <mergeCell ref="AA14:AA19"/>
    <mergeCell ref="AB14:AB19"/>
    <mergeCell ref="AC14:AC19"/>
    <mergeCell ref="AD14:AD19"/>
    <mergeCell ref="U14:U19"/>
    <mergeCell ref="V14:V19"/>
    <mergeCell ref="W14:W19"/>
    <mergeCell ref="X14:X19"/>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R110"/>
  <sheetViews>
    <sheetView workbookViewId="0">
      <selection activeCell="F14" sqref="F14:F19"/>
    </sheetView>
  </sheetViews>
  <sheetFormatPr baseColWidth="10" defaultRowHeight="15" x14ac:dyDescent="0.25"/>
  <cols>
    <col min="1" max="1" width="18.5703125" customWidth="1"/>
    <col min="2" max="2" width="18.85546875" customWidth="1"/>
    <col min="3" max="3" width="15" customWidth="1"/>
    <col min="4" max="4" width="15.42578125" customWidth="1"/>
    <col min="5" max="5" width="16.140625" customWidth="1"/>
    <col min="6" max="6" width="43.140625" customWidth="1"/>
    <col min="7" max="7" width="29.5703125" customWidth="1"/>
    <col min="8" max="8" width="34.140625" customWidth="1"/>
    <col min="9" max="9" width="7.5703125" customWidth="1"/>
    <col min="10" max="10" width="26.42578125" customWidth="1"/>
    <col min="11" max="11" width="17.140625" customWidth="1"/>
    <col min="12" max="12" width="19.140625" customWidth="1"/>
    <col min="13" max="13" width="18.42578125" customWidth="1"/>
    <col min="14" max="14" width="17.5703125" customWidth="1"/>
    <col min="15" max="15" width="18.85546875" customWidth="1"/>
    <col min="16" max="16" width="18.7109375" customWidth="1"/>
    <col min="17" max="18" width="15.85546875" customWidth="1"/>
    <col min="19" max="19" width="11.85546875" hidden="1" customWidth="1"/>
    <col min="20" max="20" width="8" hidden="1" customWidth="1"/>
    <col min="21" max="21" width="9.140625" hidden="1" customWidth="1"/>
    <col min="22" max="22" width="11.7109375" hidden="1" customWidth="1"/>
    <col min="23" max="23" width="10" hidden="1" customWidth="1"/>
    <col min="24" max="24" width="9.140625" hidden="1" customWidth="1"/>
    <col min="25" max="26" width="9.28515625" hidden="1" customWidth="1"/>
    <col min="27" max="27" width="9" hidden="1" customWidth="1"/>
    <col min="28" max="28" width="8.5703125" hidden="1" customWidth="1"/>
    <col min="29" max="29" width="9.140625" hidden="1" customWidth="1"/>
    <col min="30" max="30" width="8.140625" hidden="1" customWidth="1"/>
    <col min="31" max="33" width="15.42578125" hidden="1" customWidth="1"/>
    <col min="34" max="34" width="0.42578125" hidden="1" customWidth="1"/>
    <col min="35" max="35" width="11.7109375" customWidth="1"/>
    <col min="36" max="36" width="66.28515625" customWidth="1"/>
    <col min="37" max="37" width="9.5703125" customWidth="1"/>
    <col min="38" max="38" width="60.42578125" customWidth="1"/>
    <col min="39" max="39" width="13.42578125" customWidth="1"/>
    <col min="40" max="40" width="56.140625" customWidth="1"/>
    <col min="41" max="41" width="9.5703125" customWidth="1"/>
    <col min="42" max="42" width="58.7109375" customWidth="1"/>
    <col min="43" max="43" width="9.5703125" customWidth="1"/>
    <col min="261" max="261" width="16.140625" customWidth="1"/>
    <col min="262" max="262" width="43.140625" customWidth="1"/>
    <col min="263" max="263" width="29.5703125" customWidth="1"/>
    <col min="264" max="264" width="34.140625" customWidth="1"/>
    <col min="265" max="265" width="7.5703125" customWidth="1"/>
    <col min="266" max="266" width="26.42578125" customWidth="1"/>
    <col min="267" max="267" width="17.140625" customWidth="1"/>
    <col min="268" max="268" width="19.140625" customWidth="1"/>
    <col min="269" max="269" width="18.42578125" customWidth="1"/>
    <col min="270" max="270" width="17.5703125" customWidth="1"/>
    <col min="271" max="271" width="18.85546875" customWidth="1"/>
    <col min="272" max="272" width="18.7109375" customWidth="1"/>
    <col min="273" max="274" width="15.85546875" customWidth="1"/>
    <col min="275" max="275" width="11.85546875" customWidth="1"/>
    <col min="276" max="276" width="8" customWidth="1"/>
    <col min="277" max="277" width="9.140625" customWidth="1"/>
    <col min="278" max="278" width="11.7109375" customWidth="1"/>
    <col min="279" max="279" width="10" customWidth="1"/>
    <col min="280" max="280" width="9.140625" customWidth="1"/>
    <col min="281" max="282" width="9.28515625" customWidth="1"/>
    <col min="283" max="283" width="9" customWidth="1"/>
    <col min="284" max="284" width="8.5703125" customWidth="1"/>
    <col min="285" max="285" width="9.140625" customWidth="1"/>
    <col min="286" max="286" width="8.140625" customWidth="1"/>
    <col min="287" max="290" width="15.42578125" customWidth="1"/>
    <col min="291" max="291" width="11.7109375" customWidth="1"/>
    <col min="292" max="292" width="66.28515625" customWidth="1"/>
    <col min="293" max="293" width="9.5703125" customWidth="1"/>
    <col min="294" max="294" width="60.42578125" customWidth="1"/>
    <col min="295" max="295" width="13.42578125" customWidth="1"/>
    <col min="296" max="296" width="56.140625" customWidth="1"/>
    <col min="297" max="297" width="9.5703125" customWidth="1"/>
    <col min="298" max="298" width="58.7109375" customWidth="1"/>
    <col min="299" max="299" width="9.5703125" customWidth="1"/>
    <col min="517" max="517" width="16.140625" customWidth="1"/>
    <col min="518" max="518" width="43.140625" customWidth="1"/>
    <col min="519" max="519" width="29.5703125" customWidth="1"/>
    <col min="520" max="520" width="34.140625" customWidth="1"/>
    <col min="521" max="521" width="7.5703125" customWidth="1"/>
    <col min="522" max="522" width="26.42578125" customWidth="1"/>
    <col min="523" max="523" width="17.140625" customWidth="1"/>
    <col min="524" max="524" width="19.140625" customWidth="1"/>
    <col min="525" max="525" width="18.42578125" customWidth="1"/>
    <col min="526" max="526" width="17.5703125" customWidth="1"/>
    <col min="527" max="527" width="18.85546875" customWidth="1"/>
    <col min="528" max="528" width="18.7109375" customWidth="1"/>
    <col min="529" max="530" width="15.85546875" customWidth="1"/>
    <col min="531" max="531" width="11.85546875" customWidth="1"/>
    <col min="532" max="532" width="8" customWidth="1"/>
    <col min="533" max="533" width="9.140625" customWidth="1"/>
    <col min="534" max="534" width="11.7109375" customWidth="1"/>
    <col min="535" max="535" width="10" customWidth="1"/>
    <col min="536" max="536" width="9.140625" customWidth="1"/>
    <col min="537" max="538" width="9.28515625" customWidth="1"/>
    <col min="539" max="539" width="9" customWidth="1"/>
    <col min="540" max="540" width="8.5703125" customWidth="1"/>
    <col min="541" max="541" width="9.140625" customWidth="1"/>
    <col min="542" max="542" width="8.140625" customWidth="1"/>
    <col min="543" max="546" width="15.42578125" customWidth="1"/>
    <col min="547" max="547" width="11.7109375" customWidth="1"/>
    <col min="548" max="548" width="66.28515625" customWidth="1"/>
    <col min="549" max="549" width="9.5703125" customWidth="1"/>
    <col min="550" max="550" width="60.42578125" customWidth="1"/>
    <col min="551" max="551" width="13.42578125" customWidth="1"/>
    <col min="552" max="552" width="56.140625" customWidth="1"/>
    <col min="553" max="553" width="9.5703125" customWidth="1"/>
    <col min="554" max="554" width="58.7109375" customWidth="1"/>
    <col min="555" max="555" width="9.5703125" customWidth="1"/>
    <col min="773" max="773" width="16.140625" customWidth="1"/>
    <col min="774" max="774" width="43.140625" customWidth="1"/>
    <col min="775" max="775" width="29.5703125" customWidth="1"/>
    <col min="776" max="776" width="34.140625" customWidth="1"/>
    <col min="777" max="777" width="7.5703125" customWidth="1"/>
    <col min="778" max="778" width="26.42578125" customWidth="1"/>
    <col min="779" max="779" width="17.140625" customWidth="1"/>
    <col min="780" max="780" width="19.140625" customWidth="1"/>
    <col min="781" max="781" width="18.42578125" customWidth="1"/>
    <col min="782" max="782" width="17.5703125" customWidth="1"/>
    <col min="783" max="783" width="18.85546875" customWidth="1"/>
    <col min="784" max="784" width="18.7109375" customWidth="1"/>
    <col min="785" max="786" width="15.85546875" customWidth="1"/>
    <col min="787" max="787" width="11.85546875" customWidth="1"/>
    <col min="788" max="788" width="8" customWidth="1"/>
    <col min="789" max="789" width="9.140625" customWidth="1"/>
    <col min="790" max="790" width="11.7109375" customWidth="1"/>
    <col min="791" max="791" width="10" customWidth="1"/>
    <col min="792" max="792" width="9.140625" customWidth="1"/>
    <col min="793" max="794" width="9.28515625" customWidth="1"/>
    <col min="795" max="795" width="9" customWidth="1"/>
    <col min="796" max="796" width="8.5703125" customWidth="1"/>
    <col min="797" max="797" width="9.140625" customWidth="1"/>
    <col min="798" max="798" width="8.140625" customWidth="1"/>
    <col min="799" max="802" width="15.42578125" customWidth="1"/>
    <col min="803" max="803" width="11.7109375" customWidth="1"/>
    <col min="804" max="804" width="66.28515625" customWidth="1"/>
    <col min="805" max="805" width="9.5703125" customWidth="1"/>
    <col min="806" max="806" width="60.42578125" customWidth="1"/>
    <col min="807" max="807" width="13.42578125" customWidth="1"/>
    <col min="808" max="808" width="56.140625" customWidth="1"/>
    <col min="809" max="809" width="9.5703125" customWidth="1"/>
    <col min="810" max="810" width="58.7109375" customWidth="1"/>
    <col min="811" max="811" width="9.5703125" customWidth="1"/>
    <col min="1029" max="1029" width="16.140625" customWidth="1"/>
    <col min="1030" max="1030" width="43.140625" customWidth="1"/>
    <col min="1031" max="1031" width="29.5703125" customWidth="1"/>
    <col min="1032" max="1032" width="34.140625" customWidth="1"/>
    <col min="1033" max="1033" width="7.5703125" customWidth="1"/>
    <col min="1034" max="1034" width="26.42578125" customWidth="1"/>
    <col min="1035" max="1035" width="17.140625" customWidth="1"/>
    <col min="1036" max="1036" width="19.140625" customWidth="1"/>
    <col min="1037" max="1037" width="18.42578125" customWidth="1"/>
    <col min="1038" max="1038" width="17.5703125" customWidth="1"/>
    <col min="1039" max="1039" width="18.85546875" customWidth="1"/>
    <col min="1040" max="1040" width="18.7109375" customWidth="1"/>
    <col min="1041" max="1042" width="15.85546875" customWidth="1"/>
    <col min="1043" max="1043" width="11.85546875" customWidth="1"/>
    <col min="1044" max="1044" width="8" customWidth="1"/>
    <col min="1045" max="1045" width="9.140625" customWidth="1"/>
    <col min="1046" max="1046" width="11.7109375" customWidth="1"/>
    <col min="1047" max="1047" width="10" customWidth="1"/>
    <col min="1048" max="1048" width="9.140625" customWidth="1"/>
    <col min="1049" max="1050" width="9.28515625" customWidth="1"/>
    <col min="1051" max="1051" width="9" customWidth="1"/>
    <col min="1052" max="1052" width="8.5703125" customWidth="1"/>
    <col min="1053" max="1053" width="9.140625" customWidth="1"/>
    <col min="1054" max="1054" width="8.140625" customWidth="1"/>
    <col min="1055" max="1058" width="15.42578125" customWidth="1"/>
    <col min="1059" max="1059" width="11.7109375" customWidth="1"/>
    <col min="1060" max="1060" width="66.28515625" customWidth="1"/>
    <col min="1061" max="1061" width="9.5703125" customWidth="1"/>
    <col min="1062" max="1062" width="60.42578125" customWidth="1"/>
    <col min="1063" max="1063" width="13.42578125" customWidth="1"/>
    <col min="1064" max="1064" width="56.140625" customWidth="1"/>
    <col min="1065" max="1065" width="9.5703125" customWidth="1"/>
    <col min="1066" max="1066" width="58.7109375" customWidth="1"/>
    <col min="1067" max="1067" width="9.5703125" customWidth="1"/>
    <col min="1285" max="1285" width="16.140625" customWidth="1"/>
    <col min="1286" max="1286" width="43.140625" customWidth="1"/>
    <col min="1287" max="1287" width="29.5703125" customWidth="1"/>
    <col min="1288" max="1288" width="34.140625" customWidth="1"/>
    <col min="1289" max="1289" width="7.5703125" customWidth="1"/>
    <col min="1290" max="1290" width="26.42578125" customWidth="1"/>
    <col min="1291" max="1291" width="17.140625" customWidth="1"/>
    <col min="1292" max="1292" width="19.140625" customWidth="1"/>
    <col min="1293" max="1293" width="18.42578125" customWidth="1"/>
    <col min="1294" max="1294" width="17.5703125" customWidth="1"/>
    <col min="1295" max="1295" width="18.85546875" customWidth="1"/>
    <col min="1296" max="1296" width="18.7109375" customWidth="1"/>
    <col min="1297" max="1298" width="15.85546875" customWidth="1"/>
    <col min="1299" max="1299" width="11.85546875" customWidth="1"/>
    <col min="1300" max="1300" width="8" customWidth="1"/>
    <col min="1301" max="1301" width="9.140625" customWidth="1"/>
    <col min="1302" max="1302" width="11.7109375" customWidth="1"/>
    <col min="1303" max="1303" width="10" customWidth="1"/>
    <col min="1304" max="1304" width="9.140625" customWidth="1"/>
    <col min="1305" max="1306" width="9.28515625" customWidth="1"/>
    <col min="1307" max="1307" width="9" customWidth="1"/>
    <col min="1308" max="1308" width="8.5703125" customWidth="1"/>
    <col min="1309" max="1309" width="9.140625" customWidth="1"/>
    <col min="1310" max="1310" width="8.140625" customWidth="1"/>
    <col min="1311" max="1314" width="15.42578125" customWidth="1"/>
    <col min="1315" max="1315" width="11.7109375" customWidth="1"/>
    <col min="1316" max="1316" width="66.28515625" customWidth="1"/>
    <col min="1317" max="1317" width="9.5703125" customWidth="1"/>
    <col min="1318" max="1318" width="60.42578125" customWidth="1"/>
    <col min="1319" max="1319" width="13.42578125" customWidth="1"/>
    <col min="1320" max="1320" width="56.140625" customWidth="1"/>
    <col min="1321" max="1321" width="9.5703125" customWidth="1"/>
    <col min="1322" max="1322" width="58.7109375" customWidth="1"/>
    <col min="1323" max="1323" width="9.5703125" customWidth="1"/>
    <col min="1541" max="1541" width="16.140625" customWidth="1"/>
    <col min="1542" max="1542" width="43.140625" customWidth="1"/>
    <col min="1543" max="1543" width="29.5703125" customWidth="1"/>
    <col min="1544" max="1544" width="34.140625" customWidth="1"/>
    <col min="1545" max="1545" width="7.5703125" customWidth="1"/>
    <col min="1546" max="1546" width="26.42578125" customWidth="1"/>
    <col min="1547" max="1547" width="17.140625" customWidth="1"/>
    <col min="1548" max="1548" width="19.140625" customWidth="1"/>
    <col min="1549" max="1549" width="18.42578125" customWidth="1"/>
    <col min="1550" max="1550" width="17.5703125" customWidth="1"/>
    <col min="1551" max="1551" width="18.85546875" customWidth="1"/>
    <col min="1552" max="1552" width="18.7109375" customWidth="1"/>
    <col min="1553" max="1554" width="15.85546875" customWidth="1"/>
    <col min="1555" max="1555" width="11.85546875" customWidth="1"/>
    <col min="1556" max="1556" width="8" customWidth="1"/>
    <col min="1557" max="1557" width="9.140625" customWidth="1"/>
    <col min="1558" max="1558" width="11.7109375" customWidth="1"/>
    <col min="1559" max="1559" width="10" customWidth="1"/>
    <col min="1560" max="1560" width="9.140625" customWidth="1"/>
    <col min="1561" max="1562" width="9.28515625" customWidth="1"/>
    <col min="1563" max="1563" width="9" customWidth="1"/>
    <col min="1564" max="1564" width="8.5703125" customWidth="1"/>
    <col min="1565" max="1565" width="9.140625" customWidth="1"/>
    <col min="1566" max="1566" width="8.140625" customWidth="1"/>
    <col min="1567" max="1570" width="15.42578125" customWidth="1"/>
    <col min="1571" max="1571" width="11.7109375" customWidth="1"/>
    <col min="1572" max="1572" width="66.28515625" customWidth="1"/>
    <col min="1573" max="1573" width="9.5703125" customWidth="1"/>
    <col min="1574" max="1574" width="60.42578125" customWidth="1"/>
    <col min="1575" max="1575" width="13.42578125" customWidth="1"/>
    <col min="1576" max="1576" width="56.140625" customWidth="1"/>
    <col min="1577" max="1577" width="9.5703125" customWidth="1"/>
    <col min="1578" max="1578" width="58.7109375" customWidth="1"/>
    <col min="1579" max="1579" width="9.5703125" customWidth="1"/>
    <col min="1797" max="1797" width="16.140625" customWidth="1"/>
    <col min="1798" max="1798" width="43.140625" customWidth="1"/>
    <col min="1799" max="1799" width="29.5703125" customWidth="1"/>
    <col min="1800" max="1800" width="34.140625" customWidth="1"/>
    <col min="1801" max="1801" width="7.5703125" customWidth="1"/>
    <col min="1802" max="1802" width="26.42578125" customWidth="1"/>
    <col min="1803" max="1803" width="17.140625" customWidth="1"/>
    <col min="1804" max="1804" width="19.140625" customWidth="1"/>
    <col min="1805" max="1805" width="18.42578125" customWidth="1"/>
    <col min="1806" max="1806" width="17.5703125" customWidth="1"/>
    <col min="1807" max="1807" width="18.85546875" customWidth="1"/>
    <col min="1808" max="1808" width="18.7109375" customWidth="1"/>
    <col min="1809" max="1810" width="15.85546875" customWidth="1"/>
    <col min="1811" max="1811" width="11.85546875" customWidth="1"/>
    <col min="1812" max="1812" width="8" customWidth="1"/>
    <col min="1813" max="1813" width="9.140625" customWidth="1"/>
    <col min="1814" max="1814" width="11.7109375" customWidth="1"/>
    <col min="1815" max="1815" width="10" customWidth="1"/>
    <col min="1816" max="1816" width="9.140625" customWidth="1"/>
    <col min="1817" max="1818" width="9.28515625" customWidth="1"/>
    <col min="1819" max="1819" width="9" customWidth="1"/>
    <col min="1820" max="1820" width="8.5703125" customWidth="1"/>
    <col min="1821" max="1821" width="9.140625" customWidth="1"/>
    <col min="1822" max="1822" width="8.140625" customWidth="1"/>
    <col min="1823" max="1826" width="15.42578125" customWidth="1"/>
    <col min="1827" max="1827" width="11.7109375" customWidth="1"/>
    <col min="1828" max="1828" width="66.28515625" customWidth="1"/>
    <col min="1829" max="1829" width="9.5703125" customWidth="1"/>
    <col min="1830" max="1830" width="60.42578125" customWidth="1"/>
    <col min="1831" max="1831" width="13.42578125" customWidth="1"/>
    <col min="1832" max="1832" width="56.140625" customWidth="1"/>
    <col min="1833" max="1833" width="9.5703125" customWidth="1"/>
    <col min="1834" max="1834" width="58.7109375" customWidth="1"/>
    <col min="1835" max="1835" width="9.5703125" customWidth="1"/>
    <col min="2053" max="2053" width="16.140625" customWidth="1"/>
    <col min="2054" max="2054" width="43.140625" customWidth="1"/>
    <col min="2055" max="2055" width="29.5703125" customWidth="1"/>
    <col min="2056" max="2056" width="34.140625" customWidth="1"/>
    <col min="2057" max="2057" width="7.5703125" customWidth="1"/>
    <col min="2058" max="2058" width="26.42578125" customWidth="1"/>
    <col min="2059" max="2059" width="17.140625" customWidth="1"/>
    <col min="2060" max="2060" width="19.140625" customWidth="1"/>
    <col min="2061" max="2061" width="18.42578125" customWidth="1"/>
    <col min="2062" max="2062" width="17.5703125" customWidth="1"/>
    <col min="2063" max="2063" width="18.85546875" customWidth="1"/>
    <col min="2064" max="2064" width="18.7109375" customWidth="1"/>
    <col min="2065" max="2066" width="15.85546875" customWidth="1"/>
    <col min="2067" max="2067" width="11.85546875" customWidth="1"/>
    <col min="2068" max="2068" width="8" customWidth="1"/>
    <col min="2069" max="2069" width="9.140625" customWidth="1"/>
    <col min="2070" max="2070" width="11.7109375" customWidth="1"/>
    <col min="2071" max="2071" width="10" customWidth="1"/>
    <col min="2072" max="2072" width="9.140625" customWidth="1"/>
    <col min="2073" max="2074" width="9.28515625" customWidth="1"/>
    <col min="2075" max="2075" width="9" customWidth="1"/>
    <col min="2076" max="2076" width="8.5703125" customWidth="1"/>
    <col min="2077" max="2077" width="9.140625" customWidth="1"/>
    <col min="2078" max="2078" width="8.140625" customWidth="1"/>
    <col min="2079" max="2082" width="15.42578125" customWidth="1"/>
    <col min="2083" max="2083" width="11.7109375" customWidth="1"/>
    <col min="2084" max="2084" width="66.28515625" customWidth="1"/>
    <col min="2085" max="2085" width="9.5703125" customWidth="1"/>
    <col min="2086" max="2086" width="60.42578125" customWidth="1"/>
    <col min="2087" max="2087" width="13.42578125" customWidth="1"/>
    <col min="2088" max="2088" width="56.140625" customWidth="1"/>
    <col min="2089" max="2089" width="9.5703125" customWidth="1"/>
    <col min="2090" max="2090" width="58.7109375" customWidth="1"/>
    <col min="2091" max="2091" width="9.5703125" customWidth="1"/>
    <col min="2309" max="2309" width="16.140625" customWidth="1"/>
    <col min="2310" max="2310" width="43.140625" customWidth="1"/>
    <col min="2311" max="2311" width="29.5703125" customWidth="1"/>
    <col min="2312" max="2312" width="34.140625" customWidth="1"/>
    <col min="2313" max="2313" width="7.5703125" customWidth="1"/>
    <col min="2314" max="2314" width="26.42578125" customWidth="1"/>
    <col min="2315" max="2315" width="17.140625" customWidth="1"/>
    <col min="2316" max="2316" width="19.140625" customWidth="1"/>
    <col min="2317" max="2317" width="18.42578125" customWidth="1"/>
    <col min="2318" max="2318" width="17.5703125" customWidth="1"/>
    <col min="2319" max="2319" width="18.85546875" customWidth="1"/>
    <col min="2320" max="2320" width="18.7109375" customWidth="1"/>
    <col min="2321" max="2322" width="15.85546875" customWidth="1"/>
    <col min="2323" max="2323" width="11.85546875" customWidth="1"/>
    <col min="2324" max="2324" width="8" customWidth="1"/>
    <col min="2325" max="2325" width="9.140625" customWidth="1"/>
    <col min="2326" max="2326" width="11.7109375" customWidth="1"/>
    <col min="2327" max="2327" width="10" customWidth="1"/>
    <col min="2328" max="2328" width="9.140625" customWidth="1"/>
    <col min="2329" max="2330" width="9.28515625" customWidth="1"/>
    <col min="2331" max="2331" width="9" customWidth="1"/>
    <col min="2332" max="2332" width="8.5703125" customWidth="1"/>
    <col min="2333" max="2333" width="9.140625" customWidth="1"/>
    <col min="2334" max="2334" width="8.140625" customWidth="1"/>
    <col min="2335" max="2338" width="15.42578125" customWidth="1"/>
    <col min="2339" max="2339" width="11.7109375" customWidth="1"/>
    <col min="2340" max="2340" width="66.28515625" customWidth="1"/>
    <col min="2341" max="2341" width="9.5703125" customWidth="1"/>
    <col min="2342" max="2342" width="60.42578125" customWidth="1"/>
    <col min="2343" max="2343" width="13.42578125" customWidth="1"/>
    <col min="2344" max="2344" width="56.140625" customWidth="1"/>
    <col min="2345" max="2345" width="9.5703125" customWidth="1"/>
    <col min="2346" max="2346" width="58.7109375" customWidth="1"/>
    <col min="2347" max="2347" width="9.5703125" customWidth="1"/>
    <col min="2565" max="2565" width="16.140625" customWidth="1"/>
    <col min="2566" max="2566" width="43.140625" customWidth="1"/>
    <col min="2567" max="2567" width="29.5703125" customWidth="1"/>
    <col min="2568" max="2568" width="34.140625" customWidth="1"/>
    <col min="2569" max="2569" width="7.5703125" customWidth="1"/>
    <col min="2570" max="2570" width="26.42578125" customWidth="1"/>
    <col min="2571" max="2571" width="17.140625" customWidth="1"/>
    <col min="2572" max="2572" width="19.140625" customWidth="1"/>
    <col min="2573" max="2573" width="18.42578125" customWidth="1"/>
    <col min="2574" max="2574" width="17.5703125" customWidth="1"/>
    <col min="2575" max="2575" width="18.85546875" customWidth="1"/>
    <col min="2576" max="2576" width="18.7109375" customWidth="1"/>
    <col min="2577" max="2578" width="15.85546875" customWidth="1"/>
    <col min="2579" max="2579" width="11.85546875" customWidth="1"/>
    <col min="2580" max="2580" width="8" customWidth="1"/>
    <col min="2581" max="2581" width="9.140625" customWidth="1"/>
    <col min="2582" max="2582" width="11.7109375" customWidth="1"/>
    <col min="2583" max="2583" width="10" customWidth="1"/>
    <col min="2584" max="2584" width="9.140625" customWidth="1"/>
    <col min="2585" max="2586" width="9.28515625" customWidth="1"/>
    <col min="2587" max="2587" width="9" customWidth="1"/>
    <col min="2588" max="2588" width="8.5703125" customWidth="1"/>
    <col min="2589" max="2589" width="9.140625" customWidth="1"/>
    <col min="2590" max="2590" width="8.140625" customWidth="1"/>
    <col min="2591" max="2594" width="15.42578125" customWidth="1"/>
    <col min="2595" max="2595" width="11.7109375" customWidth="1"/>
    <col min="2596" max="2596" width="66.28515625" customWidth="1"/>
    <col min="2597" max="2597" width="9.5703125" customWidth="1"/>
    <col min="2598" max="2598" width="60.42578125" customWidth="1"/>
    <col min="2599" max="2599" width="13.42578125" customWidth="1"/>
    <col min="2600" max="2600" width="56.140625" customWidth="1"/>
    <col min="2601" max="2601" width="9.5703125" customWidth="1"/>
    <col min="2602" max="2602" width="58.7109375" customWidth="1"/>
    <col min="2603" max="2603" width="9.5703125" customWidth="1"/>
    <col min="2821" max="2821" width="16.140625" customWidth="1"/>
    <col min="2822" max="2822" width="43.140625" customWidth="1"/>
    <col min="2823" max="2823" width="29.5703125" customWidth="1"/>
    <col min="2824" max="2824" width="34.140625" customWidth="1"/>
    <col min="2825" max="2825" width="7.5703125" customWidth="1"/>
    <col min="2826" max="2826" width="26.42578125" customWidth="1"/>
    <col min="2827" max="2827" width="17.140625" customWidth="1"/>
    <col min="2828" max="2828" width="19.140625" customWidth="1"/>
    <col min="2829" max="2829" width="18.42578125" customWidth="1"/>
    <col min="2830" max="2830" width="17.5703125" customWidth="1"/>
    <col min="2831" max="2831" width="18.85546875" customWidth="1"/>
    <col min="2832" max="2832" width="18.7109375" customWidth="1"/>
    <col min="2833" max="2834" width="15.85546875" customWidth="1"/>
    <col min="2835" max="2835" width="11.85546875" customWidth="1"/>
    <col min="2836" max="2836" width="8" customWidth="1"/>
    <col min="2837" max="2837" width="9.140625" customWidth="1"/>
    <col min="2838" max="2838" width="11.7109375" customWidth="1"/>
    <col min="2839" max="2839" width="10" customWidth="1"/>
    <col min="2840" max="2840" width="9.140625" customWidth="1"/>
    <col min="2841" max="2842" width="9.28515625" customWidth="1"/>
    <col min="2843" max="2843" width="9" customWidth="1"/>
    <col min="2844" max="2844" width="8.5703125" customWidth="1"/>
    <col min="2845" max="2845" width="9.140625" customWidth="1"/>
    <col min="2846" max="2846" width="8.140625" customWidth="1"/>
    <col min="2847" max="2850" width="15.42578125" customWidth="1"/>
    <col min="2851" max="2851" width="11.7109375" customWidth="1"/>
    <col min="2852" max="2852" width="66.28515625" customWidth="1"/>
    <col min="2853" max="2853" width="9.5703125" customWidth="1"/>
    <col min="2854" max="2854" width="60.42578125" customWidth="1"/>
    <col min="2855" max="2855" width="13.42578125" customWidth="1"/>
    <col min="2856" max="2856" width="56.140625" customWidth="1"/>
    <col min="2857" max="2857" width="9.5703125" customWidth="1"/>
    <col min="2858" max="2858" width="58.7109375" customWidth="1"/>
    <col min="2859" max="2859" width="9.5703125" customWidth="1"/>
    <col min="3077" max="3077" width="16.140625" customWidth="1"/>
    <col min="3078" max="3078" width="43.140625" customWidth="1"/>
    <col min="3079" max="3079" width="29.5703125" customWidth="1"/>
    <col min="3080" max="3080" width="34.140625" customWidth="1"/>
    <col min="3081" max="3081" width="7.5703125" customWidth="1"/>
    <col min="3082" max="3082" width="26.42578125" customWidth="1"/>
    <col min="3083" max="3083" width="17.140625" customWidth="1"/>
    <col min="3084" max="3084" width="19.140625" customWidth="1"/>
    <col min="3085" max="3085" width="18.42578125" customWidth="1"/>
    <col min="3086" max="3086" width="17.5703125" customWidth="1"/>
    <col min="3087" max="3087" width="18.85546875" customWidth="1"/>
    <col min="3088" max="3088" width="18.7109375" customWidth="1"/>
    <col min="3089" max="3090" width="15.85546875" customWidth="1"/>
    <col min="3091" max="3091" width="11.85546875" customWidth="1"/>
    <col min="3092" max="3092" width="8" customWidth="1"/>
    <col min="3093" max="3093" width="9.140625" customWidth="1"/>
    <col min="3094" max="3094" width="11.7109375" customWidth="1"/>
    <col min="3095" max="3095" width="10" customWidth="1"/>
    <col min="3096" max="3096" width="9.140625" customWidth="1"/>
    <col min="3097" max="3098" width="9.28515625" customWidth="1"/>
    <col min="3099" max="3099" width="9" customWidth="1"/>
    <col min="3100" max="3100" width="8.5703125" customWidth="1"/>
    <col min="3101" max="3101" width="9.140625" customWidth="1"/>
    <col min="3102" max="3102" width="8.140625" customWidth="1"/>
    <col min="3103" max="3106" width="15.42578125" customWidth="1"/>
    <col min="3107" max="3107" width="11.7109375" customWidth="1"/>
    <col min="3108" max="3108" width="66.28515625" customWidth="1"/>
    <col min="3109" max="3109" width="9.5703125" customWidth="1"/>
    <col min="3110" max="3110" width="60.42578125" customWidth="1"/>
    <col min="3111" max="3111" width="13.42578125" customWidth="1"/>
    <col min="3112" max="3112" width="56.140625" customWidth="1"/>
    <col min="3113" max="3113" width="9.5703125" customWidth="1"/>
    <col min="3114" max="3114" width="58.7109375" customWidth="1"/>
    <col min="3115" max="3115" width="9.5703125" customWidth="1"/>
    <col min="3333" max="3333" width="16.140625" customWidth="1"/>
    <col min="3334" max="3334" width="43.140625" customWidth="1"/>
    <col min="3335" max="3335" width="29.5703125" customWidth="1"/>
    <col min="3336" max="3336" width="34.140625" customWidth="1"/>
    <col min="3337" max="3337" width="7.5703125" customWidth="1"/>
    <col min="3338" max="3338" width="26.42578125" customWidth="1"/>
    <col min="3339" max="3339" width="17.140625" customWidth="1"/>
    <col min="3340" max="3340" width="19.140625" customWidth="1"/>
    <col min="3341" max="3341" width="18.42578125" customWidth="1"/>
    <col min="3342" max="3342" width="17.5703125" customWidth="1"/>
    <col min="3343" max="3343" width="18.85546875" customWidth="1"/>
    <col min="3344" max="3344" width="18.7109375" customWidth="1"/>
    <col min="3345" max="3346" width="15.85546875" customWidth="1"/>
    <col min="3347" max="3347" width="11.85546875" customWidth="1"/>
    <col min="3348" max="3348" width="8" customWidth="1"/>
    <col min="3349" max="3349" width="9.140625" customWidth="1"/>
    <col min="3350" max="3350" width="11.7109375" customWidth="1"/>
    <col min="3351" max="3351" width="10" customWidth="1"/>
    <col min="3352" max="3352" width="9.140625" customWidth="1"/>
    <col min="3353" max="3354" width="9.28515625" customWidth="1"/>
    <col min="3355" max="3355" width="9" customWidth="1"/>
    <col min="3356" max="3356" width="8.5703125" customWidth="1"/>
    <col min="3357" max="3357" width="9.140625" customWidth="1"/>
    <col min="3358" max="3358" width="8.140625" customWidth="1"/>
    <col min="3359" max="3362" width="15.42578125" customWidth="1"/>
    <col min="3363" max="3363" width="11.7109375" customWidth="1"/>
    <col min="3364" max="3364" width="66.28515625" customWidth="1"/>
    <col min="3365" max="3365" width="9.5703125" customWidth="1"/>
    <col min="3366" max="3366" width="60.42578125" customWidth="1"/>
    <col min="3367" max="3367" width="13.42578125" customWidth="1"/>
    <col min="3368" max="3368" width="56.140625" customWidth="1"/>
    <col min="3369" max="3369" width="9.5703125" customWidth="1"/>
    <col min="3370" max="3370" width="58.7109375" customWidth="1"/>
    <col min="3371" max="3371" width="9.5703125" customWidth="1"/>
    <col min="3589" max="3589" width="16.140625" customWidth="1"/>
    <col min="3590" max="3590" width="43.140625" customWidth="1"/>
    <col min="3591" max="3591" width="29.5703125" customWidth="1"/>
    <col min="3592" max="3592" width="34.140625" customWidth="1"/>
    <col min="3593" max="3593" width="7.5703125" customWidth="1"/>
    <col min="3594" max="3594" width="26.42578125" customWidth="1"/>
    <col min="3595" max="3595" width="17.140625" customWidth="1"/>
    <col min="3596" max="3596" width="19.140625" customWidth="1"/>
    <col min="3597" max="3597" width="18.42578125" customWidth="1"/>
    <col min="3598" max="3598" width="17.5703125" customWidth="1"/>
    <col min="3599" max="3599" width="18.85546875" customWidth="1"/>
    <col min="3600" max="3600" width="18.7109375" customWidth="1"/>
    <col min="3601" max="3602" width="15.85546875" customWidth="1"/>
    <col min="3603" max="3603" width="11.85546875" customWidth="1"/>
    <col min="3604" max="3604" width="8" customWidth="1"/>
    <col min="3605" max="3605" width="9.140625" customWidth="1"/>
    <col min="3606" max="3606" width="11.7109375" customWidth="1"/>
    <col min="3607" max="3607" width="10" customWidth="1"/>
    <col min="3608" max="3608" width="9.140625" customWidth="1"/>
    <col min="3609" max="3610" width="9.28515625" customWidth="1"/>
    <col min="3611" max="3611" width="9" customWidth="1"/>
    <col min="3612" max="3612" width="8.5703125" customWidth="1"/>
    <col min="3613" max="3613" width="9.140625" customWidth="1"/>
    <col min="3614" max="3614" width="8.140625" customWidth="1"/>
    <col min="3615" max="3618" width="15.42578125" customWidth="1"/>
    <col min="3619" max="3619" width="11.7109375" customWidth="1"/>
    <col min="3620" max="3620" width="66.28515625" customWidth="1"/>
    <col min="3621" max="3621" width="9.5703125" customWidth="1"/>
    <col min="3622" max="3622" width="60.42578125" customWidth="1"/>
    <col min="3623" max="3623" width="13.42578125" customWidth="1"/>
    <col min="3624" max="3624" width="56.140625" customWidth="1"/>
    <col min="3625" max="3625" width="9.5703125" customWidth="1"/>
    <col min="3626" max="3626" width="58.7109375" customWidth="1"/>
    <col min="3627" max="3627" width="9.5703125" customWidth="1"/>
    <col min="3845" max="3845" width="16.140625" customWidth="1"/>
    <col min="3846" max="3846" width="43.140625" customWidth="1"/>
    <col min="3847" max="3847" width="29.5703125" customWidth="1"/>
    <col min="3848" max="3848" width="34.140625" customWidth="1"/>
    <col min="3849" max="3849" width="7.5703125" customWidth="1"/>
    <col min="3850" max="3850" width="26.42578125" customWidth="1"/>
    <col min="3851" max="3851" width="17.140625" customWidth="1"/>
    <col min="3852" max="3852" width="19.140625" customWidth="1"/>
    <col min="3853" max="3853" width="18.42578125" customWidth="1"/>
    <col min="3854" max="3854" width="17.5703125" customWidth="1"/>
    <col min="3855" max="3855" width="18.85546875" customWidth="1"/>
    <col min="3856" max="3856" width="18.7109375" customWidth="1"/>
    <col min="3857" max="3858" width="15.85546875" customWidth="1"/>
    <col min="3859" max="3859" width="11.85546875" customWidth="1"/>
    <col min="3860" max="3860" width="8" customWidth="1"/>
    <col min="3861" max="3861" width="9.140625" customWidth="1"/>
    <col min="3862" max="3862" width="11.7109375" customWidth="1"/>
    <col min="3863" max="3863" width="10" customWidth="1"/>
    <col min="3864" max="3864" width="9.140625" customWidth="1"/>
    <col min="3865" max="3866" width="9.28515625" customWidth="1"/>
    <col min="3867" max="3867" width="9" customWidth="1"/>
    <col min="3868" max="3868" width="8.5703125" customWidth="1"/>
    <col min="3869" max="3869" width="9.140625" customWidth="1"/>
    <col min="3870" max="3870" width="8.140625" customWidth="1"/>
    <col min="3871" max="3874" width="15.42578125" customWidth="1"/>
    <col min="3875" max="3875" width="11.7109375" customWidth="1"/>
    <col min="3876" max="3876" width="66.28515625" customWidth="1"/>
    <col min="3877" max="3877" width="9.5703125" customWidth="1"/>
    <col min="3878" max="3878" width="60.42578125" customWidth="1"/>
    <col min="3879" max="3879" width="13.42578125" customWidth="1"/>
    <col min="3880" max="3880" width="56.140625" customWidth="1"/>
    <col min="3881" max="3881" width="9.5703125" customWidth="1"/>
    <col min="3882" max="3882" width="58.7109375" customWidth="1"/>
    <col min="3883" max="3883" width="9.5703125" customWidth="1"/>
    <col min="4101" max="4101" width="16.140625" customWidth="1"/>
    <col min="4102" max="4102" width="43.140625" customWidth="1"/>
    <col min="4103" max="4103" width="29.5703125" customWidth="1"/>
    <col min="4104" max="4104" width="34.140625" customWidth="1"/>
    <col min="4105" max="4105" width="7.5703125" customWidth="1"/>
    <col min="4106" max="4106" width="26.42578125" customWidth="1"/>
    <col min="4107" max="4107" width="17.140625" customWidth="1"/>
    <col min="4108" max="4108" width="19.140625" customWidth="1"/>
    <col min="4109" max="4109" width="18.42578125" customWidth="1"/>
    <col min="4110" max="4110" width="17.5703125" customWidth="1"/>
    <col min="4111" max="4111" width="18.85546875" customWidth="1"/>
    <col min="4112" max="4112" width="18.7109375" customWidth="1"/>
    <col min="4113" max="4114" width="15.85546875" customWidth="1"/>
    <col min="4115" max="4115" width="11.85546875" customWidth="1"/>
    <col min="4116" max="4116" width="8" customWidth="1"/>
    <col min="4117" max="4117" width="9.140625" customWidth="1"/>
    <col min="4118" max="4118" width="11.7109375" customWidth="1"/>
    <col min="4119" max="4119" width="10" customWidth="1"/>
    <col min="4120" max="4120" width="9.140625" customWidth="1"/>
    <col min="4121" max="4122" width="9.28515625" customWidth="1"/>
    <col min="4123" max="4123" width="9" customWidth="1"/>
    <col min="4124" max="4124" width="8.5703125" customWidth="1"/>
    <col min="4125" max="4125" width="9.140625" customWidth="1"/>
    <col min="4126" max="4126" width="8.140625" customWidth="1"/>
    <col min="4127" max="4130" width="15.42578125" customWidth="1"/>
    <col min="4131" max="4131" width="11.7109375" customWidth="1"/>
    <col min="4132" max="4132" width="66.28515625" customWidth="1"/>
    <col min="4133" max="4133" width="9.5703125" customWidth="1"/>
    <col min="4134" max="4134" width="60.42578125" customWidth="1"/>
    <col min="4135" max="4135" width="13.42578125" customWidth="1"/>
    <col min="4136" max="4136" width="56.140625" customWidth="1"/>
    <col min="4137" max="4137" width="9.5703125" customWidth="1"/>
    <col min="4138" max="4138" width="58.7109375" customWidth="1"/>
    <col min="4139" max="4139" width="9.5703125" customWidth="1"/>
    <col min="4357" max="4357" width="16.140625" customWidth="1"/>
    <col min="4358" max="4358" width="43.140625" customWidth="1"/>
    <col min="4359" max="4359" width="29.5703125" customWidth="1"/>
    <col min="4360" max="4360" width="34.140625" customWidth="1"/>
    <col min="4361" max="4361" width="7.5703125" customWidth="1"/>
    <col min="4362" max="4362" width="26.42578125" customWidth="1"/>
    <col min="4363" max="4363" width="17.140625" customWidth="1"/>
    <col min="4364" max="4364" width="19.140625" customWidth="1"/>
    <col min="4365" max="4365" width="18.42578125" customWidth="1"/>
    <col min="4366" max="4366" width="17.5703125" customWidth="1"/>
    <col min="4367" max="4367" width="18.85546875" customWidth="1"/>
    <col min="4368" max="4368" width="18.7109375" customWidth="1"/>
    <col min="4369" max="4370" width="15.85546875" customWidth="1"/>
    <col min="4371" max="4371" width="11.85546875" customWidth="1"/>
    <col min="4372" max="4372" width="8" customWidth="1"/>
    <col min="4373" max="4373" width="9.140625" customWidth="1"/>
    <col min="4374" max="4374" width="11.7109375" customWidth="1"/>
    <col min="4375" max="4375" width="10" customWidth="1"/>
    <col min="4376" max="4376" width="9.140625" customWidth="1"/>
    <col min="4377" max="4378" width="9.28515625" customWidth="1"/>
    <col min="4379" max="4379" width="9" customWidth="1"/>
    <col min="4380" max="4380" width="8.5703125" customWidth="1"/>
    <col min="4381" max="4381" width="9.140625" customWidth="1"/>
    <col min="4382" max="4382" width="8.140625" customWidth="1"/>
    <col min="4383" max="4386" width="15.42578125" customWidth="1"/>
    <col min="4387" max="4387" width="11.7109375" customWidth="1"/>
    <col min="4388" max="4388" width="66.28515625" customWidth="1"/>
    <col min="4389" max="4389" width="9.5703125" customWidth="1"/>
    <col min="4390" max="4390" width="60.42578125" customWidth="1"/>
    <col min="4391" max="4391" width="13.42578125" customWidth="1"/>
    <col min="4392" max="4392" width="56.140625" customWidth="1"/>
    <col min="4393" max="4393" width="9.5703125" customWidth="1"/>
    <col min="4394" max="4394" width="58.7109375" customWidth="1"/>
    <col min="4395" max="4395" width="9.5703125" customWidth="1"/>
    <col min="4613" max="4613" width="16.140625" customWidth="1"/>
    <col min="4614" max="4614" width="43.140625" customWidth="1"/>
    <col min="4615" max="4615" width="29.5703125" customWidth="1"/>
    <col min="4616" max="4616" width="34.140625" customWidth="1"/>
    <col min="4617" max="4617" width="7.5703125" customWidth="1"/>
    <col min="4618" max="4618" width="26.42578125" customWidth="1"/>
    <col min="4619" max="4619" width="17.140625" customWidth="1"/>
    <col min="4620" max="4620" width="19.140625" customWidth="1"/>
    <col min="4621" max="4621" width="18.42578125" customWidth="1"/>
    <col min="4622" max="4622" width="17.5703125" customWidth="1"/>
    <col min="4623" max="4623" width="18.85546875" customWidth="1"/>
    <col min="4624" max="4624" width="18.7109375" customWidth="1"/>
    <col min="4625" max="4626" width="15.85546875" customWidth="1"/>
    <col min="4627" max="4627" width="11.85546875" customWidth="1"/>
    <col min="4628" max="4628" width="8" customWidth="1"/>
    <col min="4629" max="4629" width="9.140625" customWidth="1"/>
    <col min="4630" max="4630" width="11.7109375" customWidth="1"/>
    <col min="4631" max="4631" width="10" customWidth="1"/>
    <col min="4632" max="4632" width="9.140625" customWidth="1"/>
    <col min="4633" max="4634" width="9.28515625" customWidth="1"/>
    <col min="4635" max="4635" width="9" customWidth="1"/>
    <col min="4636" max="4636" width="8.5703125" customWidth="1"/>
    <col min="4637" max="4637" width="9.140625" customWidth="1"/>
    <col min="4638" max="4638" width="8.140625" customWidth="1"/>
    <col min="4639" max="4642" width="15.42578125" customWidth="1"/>
    <col min="4643" max="4643" width="11.7109375" customWidth="1"/>
    <col min="4644" max="4644" width="66.28515625" customWidth="1"/>
    <col min="4645" max="4645" width="9.5703125" customWidth="1"/>
    <col min="4646" max="4646" width="60.42578125" customWidth="1"/>
    <col min="4647" max="4647" width="13.42578125" customWidth="1"/>
    <col min="4648" max="4648" width="56.140625" customWidth="1"/>
    <col min="4649" max="4649" width="9.5703125" customWidth="1"/>
    <col min="4650" max="4650" width="58.7109375" customWidth="1"/>
    <col min="4651" max="4651" width="9.5703125" customWidth="1"/>
    <col min="4869" max="4869" width="16.140625" customWidth="1"/>
    <col min="4870" max="4870" width="43.140625" customWidth="1"/>
    <col min="4871" max="4871" width="29.5703125" customWidth="1"/>
    <col min="4872" max="4872" width="34.140625" customWidth="1"/>
    <col min="4873" max="4873" width="7.5703125" customWidth="1"/>
    <col min="4874" max="4874" width="26.42578125" customWidth="1"/>
    <col min="4875" max="4875" width="17.140625" customWidth="1"/>
    <col min="4876" max="4876" width="19.140625" customWidth="1"/>
    <col min="4877" max="4877" width="18.42578125" customWidth="1"/>
    <col min="4878" max="4878" width="17.5703125" customWidth="1"/>
    <col min="4879" max="4879" width="18.85546875" customWidth="1"/>
    <col min="4880" max="4880" width="18.7109375" customWidth="1"/>
    <col min="4881" max="4882" width="15.85546875" customWidth="1"/>
    <col min="4883" max="4883" width="11.85546875" customWidth="1"/>
    <col min="4884" max="4884" width="8" customWidth="1"/>
    <col min="4885" max="4885" width="9.140625" customWidth="1"/>
    <col min="4886" max="4886" width="11.7109375" customWidth="1"/>
    <col min="4887" max="4887" width="10" customWidth="1"/>
    <col min="4888" max="4888" width="9.140625" customWidth="1"/>
    <col min="4889" max="4890" width="9.28515625" customWidth="1"/>
    <col min="4891" max="4891" width="9" customWidth="1"/>
    <col min="4892" max="4892" width="8.5703125" customWidth="1"/>
    <col min="4893" max="4893" width="9.140625" customWidth="1"/>
    <col min="4894" max="4894" width="8.140625" customWidth="1"/>
    <col min="4895" max="4898" width="15.42578125" customWidth="1"/>
    <col min="4899" max="4899" width="11.7109375" customWidth="1"/>
    <col min="4900" max="4900" width="66.28515625" customWidth="1"/>
    <col min="4901" max="4901" width="9.5703125" customWidth="1"/>
    <col min="4902" max="4902" width="60.42578125" customWidth="1"/>
    <col min="4903" max="4903" width="13.42578125" customWidth="1"/>
    <col min="4904" max="4904" width="56.140625" customWidth="1"/>
    <col min="4905" max="4905" width="9.5703125" customWidth="1"/>
    <col min="4906" max="4906" width="58.7109375" customWidth="1"/>
    <col min="4907" max="4907" width="9.5703125" customWidth="1"/>
    <col min="5125" max="5125" width="16.140625" customWidth="1"/>
    <col min="5126" max="5126" width="43.140625" customWidth="1"/>
    <col min="5127" max="5127" width="29.5703125" customWidth="1"/>
    <col min="5128" max="5128" width="34.140625" customWidth="1"/>
    <col min="5129" max="5129" width="7.5703125" customWidth="1"/>
    <col min="5130" max="5130" width="26.42578125" customWidth="1"/>
    <col min="5131" max="5131" width="17.140625" customWidth="1"/>
    <col min="5132" max="5132" width="19.140625" customWidth="1"/>
    <col min="5133" max="5133" width="18.42578125" customWidth="1"/>
    <col min="5134" max="5134" width="17.5703125" customWidth="1"/>
    <col min="5135" max="5135" width="18.85546875" customWidth="1"/>
    <col min="5136" max="5136" width="18.7109375" customWidth="1"/>
    <col min="5137" max="5138" width="15.85546875" customWidth="1"/>
    <col min="5139" max="5139" width="11.85546875" customWidth="1"/>
    <col min="5140" max="5140" width="8" customWidth="1"/>
    <col min="5141" max="5141" width="9.140625" customWidth="1"/>
    <col min="5142" max="5142" width="11.7109375" customWidth="1"/>
    <col min="5143" max="5143" width="10" customWidth="1"/>
    <col min="5144" max="5144" width="9.140625" customWidth="1"/>
    <col min="5145" max="5146" width="9.28515625" customWidth="1"/>
    <col min="5147" max="5147" width="9" customWidth="1"/>
    <col min="5148" max="5148" width="8.5703125" customWidth="1"/>
    <col min="5149" max="5149" width="9.140625" customWidth="1"/>
    <col min="5150" max="5150" width="8.140625" customWidth="1"/>
    <col min="5151" max="5154" width="15.42578125" customWidth="1"/>
    <col min="5155" max="5155" width="11.7109375" customWidth="1"/>
    <col min="5156" max="5156" width="66.28515625" customWidth="1"/>
    <col min="5157" max="5157" width="9.5703125" customWidth="1"/>
    <col min="5158" max="5158" width="60.42578125" customWidth="1"/>
    <col min="5159" max="5159" width="13.42578125" customWidth="1"/>
    <col min="5160" max="5160" width="56.140625" customWidth="1"/>
    <col min="5161" max="5161" width="9.5703125" customWidth="1"/>
    <col min="5162" max="5162" width="58.7109375" customWidth="1"/>
    <col min="5163" max="5163" width="9.5703125" customWidth="1"/>
    <col min="5381" max="5381" width="16.140625" customWidth="1"/>
    <col min="5382" max="5382" width="43.140625" customWidth="1"/>
    <col min="5383" max="5383" width="29.5703125" customWidth="1"/>
    <col min="5384" max="5384" width="34.140625" customWidth="1"/>
    <col min="5385" max="5385" width="7.5703125" customWidth="1"/>
    <col min="5386" max="5386" width="26.42578125" customWidth="1"/>
    <col min="5387" max="5387" width="17.140625" customWidth="1"/>
    <col min="5388" max="5388" width="19.140625" customWidth="1"/>
    <col min="5389" max="5389" width="18.42578125" customWidth="1"/>
    <col min="5390" max="5390" width="17.5703125" customWidth="1"/>
    <col min="5391" max="5391" width="18.85546875" customWidth="1"/>
    <col min="5392" max="5392" width="18.7109375" customWidth="1"/>
    <col min="5393" max="5394" width="15.85546875" customWidth="1"/>
    <col min="5395" max="5395" width="11.85546875" customWidth="1"/>
    <col min="5396" max="5396" width="8" customWidth="1"/>
    <col min="5397" max="5397" width="9.140625" customWidth="1"/>
    <col min="5398" max="5398" width="11.7109375" customWidth="1"/>
    <col min="5399" max="5399" width="10" customWidth="1"/>
    <col min="5400" max="5400" width="9.140625" customWidth="1"/>
    <col min="5401" max="5402" width="9.28515625" customWidth="1"/>
    <col min="5403" max="5403" width="9" customWidth="1"/>
    <col min="5404" max="5404" width="8.5703125" customWidth="1"/>
    <col min="5405" max="5405" width="9.140625" customWidth="1"/>
    <col min="5406" max="5406" width="8.140625" customWidth="1"/>
    <col min="5407" max="5410" width="15.42578125" customWidth="1"/>
    <col min="5411" max="5411" width="11.7109375" customWidth="1"/>
    <col min="5412" max="5412" width="66.28515625" customWidth="1"/>
    <col min="5413" max="5413" width="9.5703125" customWidth="1"/>
    <col min="5414" max="5414" width="60.42578125" customWidth="1"/>
    <col min="5415" max="5415" width="13.42578125" customWidth="1"/>
    <col min="5416" max="5416" width="56.140625" customWidth="1"/>
    <col min="5417" max="5417" width="9.5703125" customWidth="1"/>
    <col min="5418" max="5418" width="58.7109375" customWidth="1"/>
    <col min="5419" max="5419" width="9.5703125" customWidth="1"/>
    <col min="5637" max="5637" width="16.140625" customWidth="1"/>
    <col min="5638" max="5638" width="43.140625" customWidth="1"/>
    <col min="5639" max="5639" width="29.5703125" customWidth="1"/>
    <col min="5640" max="5640" width="34.140625" customWidth="1"/>
    <col min="5641" max="5641" width="7.5703125" customWidth="1"/>
    <col min="5642" max="5642" width="26.42578125" customWidth="1"/>
    <col min="5643" max="5643" width="17.140625" customWidth="1"/>
    <col min="5644" max="5644" width="19.140625" customWidth="1"/>
    <col min="5645" max="5645" width="18.42578125" customWidth="1"/>
    <col min="5646" max="5646" width="17.5703125" customWidth="1"/>
    <col min="5647" max="5647" width="18.85546875" customWidth="1"/>
    <col min="5648" max="5648" width="18.7109375" customWidth="1"/>
    <col min="5649" max="5650" width="15.85546875" customWidth="1"/>
    <col min="5651" max="5651" width="11.85546875" customWidth="1"/>
    <col min="5652" max="5652" width="8" customWidth="1"/>
    <col min="5653" max="5653" width="9.140625" customWidth="1"/>
    <col min="5654" max="5654" width="11.7109375" customWidth="1"/>
    <col min="5655" max="5655" width="10" customWidth="1"/>
    <col min="5656" max="5656" width="9.140625" customWidth="1"/>
    <col min="5657" max="5658" width="9.28515625" customWidth="1"/>
    <col min="5659" max="5659" width="9" customWidth="1"/>
    <col min="5660" max="5660" width="8.5703125" customWidth="1"/>
    <col min="5661" max="5661" width="9.140625" customWidth="1"/>
    <col min="5662" max="5662" width="8.140625" customWidth="1"/>
    <col min="5663" max="5666" width="15.42578125" customWidth="1"/>
    <col min="5667" max="5667" width="11.7109375" customWidth="1"/>
    <col min="5668" max="5668" width="66.28515625" customWidth="1"/>
    <col min="5669" max="5669" width="9.5703125" customWidth="1"/>
    <col min="5670" max="5670" width="60.42578125" customWidth="1"/>
    <col min="5671" max="5671" width="13.42578125" customWidth="1"/>
    <col min="5672" max="5672" width="56.140625" customWidth="1"/>
    <col min="5673" max="5673" width="9.5703125" customWidth="1"/>
    <col min="5674" max="5674" width="58.7109375" customWidth="1"/>
    <col min="5675" max="5675" width="9.5703125" customWidth="1"/>
    <col min="5893" max="5893" width="16.140625" customWidth="1"/>
    <col min="5894" max="5894" width="43.140625" customWidth="1"/>
    <col min="5895" max="5895" width="29.5703125" customWidth="1"/>
    <col min="5896" max="5896" width="34.140625" customWidth="1"/>
    <col min="5897" max="5897" width="7.5703125" customWidth="1"/>
    <col min="5898" max="5898" width="26.42578125" customWidth="1"/>
    <col min="5899" max="5899" width="17.140625" customWidth="1"/>
    <col min="5900" max="5900" width="19.140625" customWidth="1"/>
    <col min="5901" max="5901" width="18.42578125" customWidth="1"/>
    <col min="5902" max="5902" width="17.5703125" customWidth="1"/>
    <col min="5903" max="5903" width="18.85546875" customWidth="1"/>
    <col min="5904" max="5904" width="18.7109375" customWidth="1"/>
    <col min="5905" max="5906" width="15.85546875" customWidth="1"/>
    <col min="5907" max="5907" width="11.85546875" customWidth="1"/>
    <col min="5908" max="5908" width="8" customWidth="1"/>
    <col min="5909" max="5909" width="9.140625" customWidth="1"/>
    <col min="5910" max="5910" width="11.7109375" customWidth="1"/>
    <col min="5911" max="5911" width="10" customWidth="1"/>
    <col min="5912" max="5912" width="9.140625" customWidth="1"/>
    <col min="5913" max="5914" width="9.28515625" customWidth="1"/>
    <col min="5915" max="5915" width="9" customWidth="1"/>
    <col min="5916" max="5916" width="8.5703125" customWidth="1"/>
    <col min="5917" max="5917" width="9.140625" customWidth="1"/>
    <col min="5918" max="5918" width="8.140625" customWidth="1"/>
    <col min="5919" max="5922" width="15.42578125" customWidth="1"/>
    <col min="5923" max="5923" width="11.7109375" customWidth="1"/>
    <col min="5924" max="5924" width="66.28515625" customWidth="1"/>
    <col min="5925" max="5925" width="9.5703125" customWidth="1"/>
    <col min="5926" max="5926" width="60.42578125" customWidth="1"/>
    <col min="5927" max="5927" width="13.42578125" customWidth="1"/>
    <col min="5928" max="5928" width="56.140625" customWidth="1"/>
    <col min="5929" max="5929" width="9.5703125" customWidth="1"/>
    <col min="5930" max="5930" width="58.7109375" customWidth="1"/>
    <col min="5931" max="5931" width="9.5703125" customWidth="1"/>
    <col min="6149" max="6149" width="16.140625" customWidth="1"/>
    <col min="6150" max="6150" width="43.140625" customWidth="1"/>
    <col min="6151" max="6151" width="29.5703125" customWidth="1"/>
    <col min="6152" max="6152" width="34.140625" customWidth="1"/>
    <col min="6153" max="6153" width="7.5703125" customWidth="1"/>
    <col min="6154" max="6154" width="26.42578125" customWidth="1"/>
    <col min="6155" max="6155" width="17.140625" customWidth="1"/>
    <col min="6156" max="6156" width="19.140625" customWidth="1"/>
    <col min="6157" max="6157" width="18.42578125" customWidth="1"/>
    <col min="6158" max="6158" width="17.5703125" customWidth="1"/>
    <col min="6159" max="6159" width="18.85546875" customWidth="1"/>
    <col min="6160" max="6160" width="18.7109375" customWidth="1"/>
    <col min="6161" max="6162" width="15.85546875" customWidth="1"/>
    <col min="6163" max="6163" width="11.85546875" customWidth="1"/>
    <col min="6164" max="6164" width="8" customWidth="1"/>
    <col min="6165" max="6165" width="9.140625" customWidth="1"/>
    <col min="6166" max="6166" width="11.7109375" customWidth="1"/>
    <col min="6167" max="6167" width="10" customWidth="1"/>
    <col min="6168" max="6168" width="9.140625" customWidth="1"/>
    <col min="6169" max="6170" width="9.28515625" customWidth="1"/>
    <col min="6171" max="6171" width="9" customWidth="1"/>
    <col min="6172" max="6172" width="8.5703125" customWidth="1"/>
    <col min="6173" max="6173" width="9.140625" customWidth="1"/>
    <col min="6174" max="6174" width="8.140625" customWidth="1"/>
    <col min="6175" max="6178" width="15.42578125" customWidth="1"/>
    <col min="6179" max="6179" width="11.7109375" customWidth="1"/>
    <col min="6180" max="6180" width="66.28515625" customWidth="1"/>
    <col min="6181" max="6181" width="9.5703125" customWidth="1"/>
    <col min="6182" max="6182" width="60.42578125" customWidth="1"/>
    <col min="6183" max="6183" width="13.42578125" customWidth="1"/>
    <col min="6184" max="6184" width="56.140625" customWidth="1"/>
    <col min="6185" max="6185" width="9.5703125" customWidth="1"/>
    <col min="6186" max="6186" width="58.7109375" customWidth="1"/>
    <col min="6187" max="6187" width="9.5703125" customWidth="1"/>
    <col min="6405" max="6405" width="16.140625" customWidth="1"/>
    <col min="6406" max="6406" width="43.140625" customWidth="1"/>
    <col min="6407" max="6407" width="29.5703125" customWidth="1"/>
    <col min="6408" max="6408" width="34.140625" customWidth="1"/>
    <col min="6409" max="6409" width="7.5703125" customWidth="1"/>
    <col min="6410" max="6410" width="26.42578125" customWidth="1"/>
    <col min="6411" max="6411" width="17.140625" customWidth="1"/>
    <col min="6412" max="6412" width="19.140625" customWidth="1"/>
    <col min="6413" max="6413" width="18.42578125" customWidth="1"/>
    <col min="6414" max="6414" width="17.5703125" customWidth="1"/>
    <col min="6415" max="6415" width="18.85546875" customWidth="1"/>
    <col min="6416" max="6416" width="18.7109375" customWidth="1"/>
    <col min="6417" max="6418" width="15.85546875" customWidth="1"/>
    <col min="6419" max="6419" width="11.85546875" customWidth="1"/>
    <col min="6420" max="6420" width="8" customWidth="1"/>
    <col min="6421" max="6421" width="9.140625" customWidth="1"/>
    <col min="6422" max="6422" width="11.7109375" customWidth="1"/>
    <col min="6423" max="6423" width="10" customWidth="1"/>
    <col min="6424" max="6424" width="9.140625" customWidth="1"/>
    <col min="6425" max="6426" width="9.28515625" customWidth="1"/>
    <col min="6427" max="6427" width="9" customWidth="1"/>
    <col min="6428" max="6428" width="8.5703125" customWidth="1"/>
    <col min="6429" max="6429" width="9.140625" customWidth="1"/>
    <col min="6430" max="6430" width="8.140625" customWidth="1"/>
    <col min="6431" max="6434" width="15.42578125" customWidth="1"/>
    <col min="6435" max="6435" width="11.7109375" customWidth="1"/>
    <col min="6436" max="6436" width="66.28515625" customWidth="1"/>
    <col min="6437" max="6437" width="9.5703125" customWidth="1"/>
    <col min="6438" max="6438" width="60.42578125" customWidth="1"/>
    <col min="6439" max="6439" width="13.42578125" customWidth="1"/>
    <col min="6440" max="6440" width="56.140625" customWidth="1"/>
    <col min="6441" max="6441" width="9.5703125" customWidth="1"/>
    <col min="6442" max="6442" width="58.7109375" customWidth="1"/>
    <col min="6443" max="6443" width="9.5703125" customWidth="1"/>
    <col min="6661" max="6661" width="16.140625" customWidth="1"/>
    <col min="6662" max="6662" width="43.140625" customWidth="1"/>
    <col min="6663" max="6663" width="29.5703125" customWidth="1"/>
    <col min="6664" max="6664" width="34.140625" customWidth="1"/>
    <col min="6665" max="6665" width="7.5703125" customWidth="1"/>
    <col min="6666" max="6666" width="26.42578125" customWidth="1"/>
    <col min="6667" max="6667" width="17.140625" customWidth="1"/>
    <col min="6668" max="6668" width="19.140625" customWidth="1"/>
    <col min="6669" max="6669" width="18.42578125" customWidth="1"/>
    <col min="6670" max="6670" width="17.5703125" customWidth="1"/>
    <col min="6671" max="6671" width="18.85546875" customWidth="1"/>
    <col min="6672" max="6672" width="18.7109375" customWidth="1"/>
    <col min="6673" max="6674" width="15.85546875" customWidth="1"/>
    <col min="6675" max="6675" width="11.85546875" customWidth="1"/>
    <col min="6676" max="6676" width="8" customWidth="1"/>
    <col min="6677" max="6677" width="9.140625" customWidth="1"/>
    <col min="6678" max="6678" width="11.7109375" customWidth="1"/>
    <col min="6679" max="6679" width="10" customWidth="1"/>
    <col min="6680" max="6680" width="9.140625" customWidth="1"/>
    <col min="6681" max="6682" width="9.28515625" customWidth="1"/>
    <col min="6683" max="6683" width="9" customWidth="1"/>
    <col min="6684" max="6684" width="8.5703125" customWidth="1"/>
    <col min="6685" max="6685" width="9.140625" customWidth="1"/>
    <col min="6686" max="6686" width="8.140625" customWidth="1"/>
    <col min="6687" max="6690" width="15.42578125" customWidth="1"/>
    <col min="6691" max="6691" width="11.7109375" customWidth="1"/>
    <col min="6692" max="6692" width="66.28515625" customWidth="1"/>
    <col min="6693" max="6693" width="9.5703125" customWidth="1"/>
    <col min="6694" max="6694" width="60.42578125" customWidth="1"/>
    <col min="6695" max="6695" width="13.42578125" customWidth="1"/>
    <col min="6696" max="6696" width="56.140625" customWidth="1"/>
    <col min="6697" max="6697" width="9.5703125" customWidth="1"/>
    <col min="6698" max="6698" width="58.7109375" customWidth="1"/>
    <col min="6699" max="6699" width="9.5703125" customWidth="1"/>
    <col min="6917" max="6917" width="16.140625" customWidth="1"/>
    <col min="6918" max="6918" width="43.140625" customWidth="1"/>
    <col min="6919" max="6919" width="29.5703125" customWidth="1"/>
    <col min="6920" max="6920" width="34.140625" customWidth="1"/>
    <col min="6921" max="6921" width="7.5703125" customWidth="1"/>
    <col min="6922" max="6922" width="26.42578125" customWidth="1"/>
    <col min="6923" max="6923" width="17.140625" customWidth="1"/>
    <col min="6924" max="6924" width="19.140625" customWidth="1"/>
    <col min="6925" max="6925" width="18.42578125" customWidth="1"/>
    <col min="6926" max="6926" width="17.5703125" customWidth="1"/>
    <col min="6927" max="6927" width="18.85546875" customWidth="1"/>
    <col min="6928" max="6928" width="18.7109375" customWidth="1"/>
    <col min="6929" max="6930" width="15.85546875" customWidth="1"/>
    <col min="6931" max="6931" width="11.85546875" customWidth="1"/>
    <col min="6932" max="6932" width="8" customWidth="1"/>
    <col min="6933" max="6933" width="9.140625" customWidth="1"/>
    <col min="6934" max="6934" width="11.7109375" customWidth="1"/>
    <col min="6935" max="6935" width="10" customWidth="1"/>
    <col min="6936" max="6936" width="9.140625" customWidth="1"/>
    <col min="6937" max="6938" width="9.28515625" customWidth="1"/>
    <col min="6939" max="6939" width="9" customWidth="1"/>
    <col min="6940" max="6940" width="8.5703125" customWidth="1"/>
    <col min="6941" max="6941" width="9.140625" customWidth="1"/>
    <col min="6942" max="6942" width="8.140625" customWidth="1"/>
    <col min="6943" max="6946" width="15.42578125" customWidth="1"/>
    <col min="6947" max="6947" width="11.7109375" customWidth="1"/>
    <col min="6948" max="6948" width="66.28515625" customWidth="1"/>
    <col min="6949" max="6949" width="9.5703125" customWidth="1"/>
    <col min="6950" max="6950" width="60.42578125" customWidth="1"/>
    <col min="6951" max="6951" width="13.42578125" customWidth="1"/>
    <col min="6952" max="6952" width="56.140625" customWidth="1"/>
    <col min="6953" max="6953" width="9.5703125" customWidth="1"/>
    <col min="6954" max="6954" width="58.7109375" customWidth="1"/>
    <col min="6955" max="6955" width="9.5703125" customWidth="1"/>
    <col min="7173" max="7173" width="16.140625" customWidth="1"/>
    <col min="7174" max="7174" width="43.140625" customWidth="1"/>
    <col min="7175" max="7175" width="29.5703125" customWidth="1"/>
    <col min="7176" max="7176" width="34.140625" customWidth="1"/>
    <col min="7177" max="7177" width="7.5703125" customWidth="1"/>
    <col min="7178" max="7178" width="26.42578125" customWidth="1"/>
    <col min="7179" max="7179" width="17.140625" customWidth="1"/>
    <col min="7180" max="7180" width="19.140625" customWidth="1"/>
    <col min="7181" max="7181" width="18.42578125" customWidth="1"/>
    <col min="7182" max="7182" width="17.5703125" customWidth="1"/>
    <col min="7183" max="7183" width="18.85546875" customWidth="1"/>
    <col min="7184" max="7184" width="18.7109375" customWidth="1"/>
    <col min="7185" max="7186" width="15.85546875" customWidth="1"/>
    <col min="7187" max="7187" width="11.85546875" customWidth="1"/>
    <col min="7188" max="7188" width="8" customWidth="1"/>
    <col min="7189" max="7189" width="9.140625" customWidth="1"/>
    <col min="7190" max="7190" width="11.7109375" customWidth="1"/>
    <col min="7191" max="7191" width="10" customWidth="1"/>
    <col min="7192" max="7192" width="9.140625" customWidth="1"/>
    <col min="7193" max="7194" width="9.28515625" customWidth="1"/>
    <col min="7195" max="7195" width="9" customWidth="1"/>
    <col min="7196" max="7196" width="8.5703125" customWidth="1"/>
    <col min="7197" max="7197" width="9.140625" customWidth="1"/>
    <col min="7198" max="7198" width="8.140625" customWidth="1"/>
    <col min="7199" max="7202" width="15.42578125" customWidth="1"/>
    <col min="7203" max="7203" width="11.7109375" customWidth="1"/>
    <col min="7204" max="7204" width="66.28515625" customWidth="1"/>
    <col min="7205" max="7205" width="9.5703125" customWidth="1"/>
    <col min="7206" max="7206" width="60.42578125" customWidth="1"/>
    <col min="7207" max="7207" width="13.42578125" customWidth="1"/>
    <col min="7208" max="7208" width="56.140625" customWidth="1"/>
    <col min="7209" max="7209" width="9.5703125" customWidth="1"/>
    <col min="7210" max="7210" width="58.7109375" customWidth="1"/>
    <col min="7211" max="7211" width="9.5703125" customWidth="1"/>
    <col min="7429" max="7429" width="16.140625" customWidth="1"/>
    <col min="7430" max="7430" width="43.140625" customWidth="1"/>
    <col min="7431" max="7431" width="29.5703125" customWidth="1"/>
    <col min="7432" max="7432" width="34.140625" customWidth="1"/>
    <col min="7433" max="7433" width="7.5703125" customWidth="1"/>
    <col min="7434" max="7434" width="26.42578125" customWidth="1"/>
    <col min="7435" max="7435" width="17.140625" customWidth="1"/>
    <col min="7436" max="7436" width="19.140625" customWidth="1"/>
    <col min="7437" max="7437" width="18.42578125" customWidth="1"/>
    <col min="7438" max="7438" width="17.5703125" customWidth="1"/>
    <col min="7439" max="7439" width="18.85546875" customWidth="1"/>
    <col min="7440" max="7440" width="18.7109375" customWidth="1"/>
    <col min="7441" max="7442" width="15.85546875" customWidth="1"/>
    <col min="7443" max="7443" width="11.85546875" customWidth="1"/>
    <col min="7444" max="7444" width="8" customWidth="1"/>
    <col min="7445" max="7445" width="9.140625" customWidth="1"/>
    <col min="7446" max="7446" width="11.7109375" customWidth="1"/>
    <col min="7447" max="7447" width="10" customWidth="1"/>
    <col min="7448" max="7448" width="9.140625" customWidth="1"/>
    <col min="7449" max="7450" width="9.28515625" customWidth="1"/>
    <col min="7451" max="7451" width="9" customWidth="1"/>
    <col min="7452" max="7452" width="8.5703125" customWidth="1"/>
    <col min="7453" max="7453" width="9.140625" customWidth="1"/>
    <col min="7454" max="7454" width="8.140625" customWidth="1"/>
    <col min="7455" max="7458" width="15.42578125" customWidth="1"/>
    <col min="7459" max="7459" width="11.7109375" customWidth="1"/>
    <col min="7460" max="7460" width="66.28515625" customWidth="1"/>
    <col min="7461" max="7461" width="9.5703125" customWidth="1"/>
    <col min="7462" max="7462" width="60.42578125" customWidth="1"/>
    <col min="7463" max="7463" width="13.42578125" customWidth="1"/>
    <col min="7464" max="7464" width="56.140625" customWidth="1"/>
    <col min="7465" max="7465" width="9.5703125" customWidth="1"/>
    <col min="7466" max="7466" width="58.7109375" customWidth="1"/>
    <col min="7467" max="7467" width="9.5703125" customWidth="1"/>
    <col min="7685" max="7685" width="16.140625" customWidth="1"/>
    <col min="7686" max="7686" width="43.140625" customWidth="1"/>
    <col min="7687" max="7687" width="29.5703125" customWidth="1"/>
    <col min="7688" max="7688" width="34.140625" customWidth="1"/>
    <col min="7689" max="7689" width="7.5703125" customWidth="1"/>
    <col min="7690" max="7690" width="26.42578125" customWidth="1"/>
    <col min="7691" max="7691" width="17.140625" customWidth="1"/>
    <col min="7692" max="7692" width="19.140625" customWidth="1"/>
    <col min="7693" max="7693" width="18.42578125" customWidth="1"/>
    <col min="7694" max="7694" width="17.5703125" customWidth="1"/>
    <col min="7695" max="7695" width="18.85546875" customWidth="1"/>
    <col min="7696" max="7696" width="18.7109375" customWidth="1"/>
    <col min="7697" max="7698" width="15.85546875" customWidth="1"/>
    <col min="7699" max="7699" width="11.85546875" customWidth="1"/>
    <col min="7700" max="7700" width="8" customWidth="1"/>
    <col min="7701" max="7701" width="9.140625" customWidth="1"/>
    <col min="7702" max="7702" width="11.7109375" customWidth="1"/>
    <col min="7703" max="7703" width="10" customWidth="1"/>
    <col min="7704" max="7704" width="9.140625" customWidth="1"/>
    <col min="7705" max="7706" width="9.28515625" customWidth="1"/>
    <col min="7707" max="7707" width="9" customWidth="1"/>
    <col min="7708" max="7708" width="8.5703125" customWidth="1"/>
    <col min="7709" max="7709" width="9.140625" customWidth="1"/>
    <col min="7710" max="7710" width="8.140625" customWidth="1"/>
    <col min="7711" max="7714" width="15.42578125" customWidth="1"/>
    <col min="7715" max="7715" width="11.7109375" customWidth="1"/>
    <col min="7716" max="7716" width="66.28515625" customWidth="1"/>
    <col min="7717" max="7717" width="9.5703125" customWidth="1"/>
    <col min="7718" max="7718" width="60.42578125" customWidth="1"/>
    <col min="7719" max="7719" width="13.42578125" customWidth="1"/>
    <col min="7720" max="7720" width="56.140625" customWidth="1"/>
    <col min="7721" max="7721" width="9.5703125" customWidth="1"/>
    <col min="7722" max="7722" width="58.7109375" customWidth="1"/>
    <col min="7723" max="7723" width="9.5703125" customWidth="1"/>
    <col min="7941" max="7941" width="16.140625" customWidth="1"/>
    <col min="7942" max="7942" width="43.140625" customWidth="1"/>
    <col min="7943" max="7943" width="29.5703125" customWidth="1"/>
    <col min="7944" max="7944" width="34.140625" customWidth="1"/>
    <col min="7945" max="7945" width="7.5703125" customWidth="1"/>
    <col min="7946" max="7946" width="26.42578125" customWidth="1"/>
    <col min="7947" max="7947" width="17.140625" customWidth="1"/>
    <col min="7948" max="7948" width="19.140625" customWidth="1"/>
    <col min="7949" max="7949" width="18.42578125" customWidth="1"/>
    <col min="7950" max="7950" width="17.5703125" customWidth="1"/>
    <col min="7951" max="7951" width="18.85546875" customWidth="1"/>
    <col min="7952" max="7952" width="18.7109375" customWidth="1"/>
    <col min="7953" max="7954" width="15.85546875" customWidth="1"/>
    <col min="7955" max="7955" width="11.85546875" customWidth="1"/>
    <col min="7956" max="7956" width="8" customWidth="1"/>
    <col min="7957" max="7957" width="9.140625" customWidth="1"/>
    <col min="7958" max="7958" width="11.7109375" customWidth="1"/>
    <col min="7959" max="7959" width="10" customWidth="1"/>
    <col min="7960" max="7960" width="9.140625" customWidth="1"/>
    <col min="7961" max="7962" width="9.28515625" customWidth="1"/>
    <col min="7963" max="7963" width="9" customWidth="1"/>
    <col min="7964" max="7964" width="8.5703125" customWidth="1"/>
    <col min="7965" max="7965" width="9.140625" customWidth="1"/>
    <col min="7966" max="7966" width="8.140625" customWidth="1"/>
    <col min="7967" max="7970" width="15.42578125" customWidth="1"/>
    <col min="7971" max="7971" width="11.7109375" customWidth="1"/>
    <col min="7972" max="7972" width="66.28515625" customWidth="1"/>
    <col min="7973" max="7973" width="9.5703125" customWidth="1"/>
    <col min="7974" max="7974" width="60.42578125" customWidth="1"/>
    <col min="7975" max="7975" width="13.42578125" customWidth="1"/>
    <col min="7976" max="7976" width="56.140625" customWidth="1"/>
    <col min="7977" max="7977" width="9.5703125" customWidth="1"/>
    <col min="7978" max="7978" width="58.7109375" customWidth="1"/>
    <col min="7979" max="7979" width="9.5703125" customWidth="1"/>
    <col min="8197" max="8197" width="16.140625" customWidth="1"/>
    <col min="8198" max="8198" width="43.140625" customWidth="1"/>
    <col min="8199" max="8199" width="29.5703125" customWidth="1"/>
    <col min="8200" max="8200" width="34.140625" customWidth="1"/>
    <col min="8201" max="8201" width="7.5703125" customWidth="1"/>
    <col min="8202" max="8202" width="26.42578125" customWidth="1"/>
    <col min="8203" max="8203" width="17.140625" customWidth="1"/>
    <col min="8204" max="8204" width="19.140625" customWidth="1"/>
    <col min="8205" max="8205" width="18.42578125" customWidth="1"/>
    <col min="8206" max="8206" width="17.5703125" customWidth="1"/>
    <col min="8207" max="8207" width="18.85546875" customWidth="1"/>
    <col min="8208" max="8208" width="18.7109375" customWidth="1"/>
    <col min="8209" max="8210" width="15.85546875" customWidth="1"/>
    <col min="8211" max="8211" width="11.85546875" customWidth="1"/>
    <col min="8212" max="8212" width="8" customWidth="1"/>
    <col min="8213" max="8213" width="9.140625" customWidth="1"/>
    <col min="8214" max="8214" width="11.7109375" customWidth="1"/>
    <col min="8215" max="8215" width="10" customWidth="1"/>
    <col min="8216" max="8216" width="9.140625" customWidth="1"/>
    <col min="8217" max="8218" width="9.28515625" customWidth="1"/>
    <col min="8219" max="8219" width="9" customWidth="1"/>
    <col min="8220" max="8220" width="8.5703125" customWidth="1"/>
    <col min="8221" max="8221" width="9.140625" customWidth="1"/>
    <col min="8222" max="8222" width="8.140625" customWidth="1"/>
    <col min="8223" max="8226" width="15.42578125" customWidth="1"/>
    <col min="8227" max="8227" width="11.7109375" customWidth="1"/>
    <col min="8228" max="8228" width="66.28515625" customWidth="1"/>
    <col min="8229" max="8229" width="9.5703125" customWidth="1"/>
    <col min="8230" max="8230" width="60.42578125" customWidth="1"/>
    <col min="8231" max="8231" width="13.42578125" customWidth="1"/>
    <col min="8232" max="8232" width="56.140625" customWidth="1"/>
    <col min="8233" max="8233" width="9.5703125" customWidth="1"/>
    <col min="8234" max="8234" width="58.7109375" customWidth="1"/>
    <col min="8235" max="8235" width="9.5703125" customWidth="1"/>
    <col min="8453" max="8453" width="16.140625" customWidth="1"/>
    <col min="8454" max="8454" width="43.140625" customWidth="1"/>
    <col min="8455" max="8455" width="29.5703125" customWidth="1"/>
    <col min="8456" max="8456" width="34.140625" customWidth="1"/>
    <col min="8457" max="8457" width="7.5703125" customWidth="1"/>
    <col min="8458" max="8458" width="26.42578125" customWidth="1"/>
    <col min="8459" max="8459" width="17.140625" customWidth="1"/>
    <col min="8460" max="8460" width="19.140625" customWidth="1"/>
    <col min="8461" max="8461" width="18.42578125" customWidth="1"/>
    <col min="8462" max="8462" width="17.5703125" customWidth="1"/>
    <col min="8463" max="8463" width="18.85546875" customWidth="1"/>
    <col min="8464" max="8464" width="18.7109375" customWidth="1"/>
    <col min="8465" max="8466" width="15.85546875" customWidth="1"/>
    <col min="8467" max="8467" width="11.85546875" customWidth="1"/>
    <col min="8468" max="8468" width="8" customWidth="1"/>
    <col min="8469" max="8469" width="9.140625" customWidth="1"/>
    <col min="8470" max="8470" width="11.7109375" customWidth="1"/>
    <col min="8471" max="8471" width="10" customWidth="1"/>
    <col min="8472" max="8472" width="9.140625" customWidth="1"/>
    <col min="8473" max="8474" width="9.28515625" customWidth="1"/>
    <col min="8475" max="8475" width="9" customWidth="1"/>
    <col min="8476" max="8476" width="8.5703125" customWidth="1"/>
    <col min="8477" max="8477" width="9.140625" customWidth="1"/>
    <col min="8478" max="8478" width="8.140625" customWidth="1"/>
    <col min="8479" max="8482" width="15.42578125" customWidth="1"/>
    <col min="8483" max="8483" width="11.7109375" customWidth="1"/>
    <col min="8484" max="8484" width="66.28515625" customWidth="1"/>
    <col min="8485" max="8485" width="9.5703125" customWidth="1"/>
    <col min="8486" max="8486" width="60.42578125" customWidth="1"/>
    <col min="8487" max="8487" width="13.42578125" customWidth="1"/>
    <col min="8488" max="8488" width="56.140625" customWidth="1"/>
    <col min="8489" max="8489" width="9.5703125" customWidth="1"/>
    <col min="8490" max="8490" width="58.7109375" customWidth="1"/>
    <col min="8491" max="8491" width="9.5703125" customWidth="1"/>
    <col min="8709" max="8709" width="16.140625" customWidth="1"/>
    <col min="8710" max="8710" width="43.140625" customWidth="1"/>
    <col min="8711" max="8711" width="29.5703125" customWidth="1"/>
    <col min="8712" max="8712" width="34.140625" customWidth="1"/>
    <col min="8713" max="8713" width="7.5703125" customWidth="1"/>
    <col min="8714" max="8714" width="26.42578125" customWidth="1"/>
    <col min="8715" max="8715" width="17.140625" customWidth="1"/>
    <col min="8716" max="8716" width="19.140625" customWidth="1"/>
    <col min="8717" max="8717" width="18.42578125" customWidth="1"/>
    <col min="8718" max="8718" width="17.5703125" customWidth="1"/>
    <col min="8719" max="8719" width="18.85546875" customWidth="1"/>
    <col min="8720" max="8720" width="18.7109375" customWidth="1"/>
    <col min="8721" max="8722" width="15.85546875" customWidth="1"/>
    <col min="8723" max="8723" width="11.85546875" customWidth="1"/>
    <col min="8724" max="8724" width="8" customWidth="1"/>
    <col min="8725" max="8725" width="9.140625" customWidth="1"/>
    <col min="8726" max="8726" width="11.7109375" customWidth="1"/>
    <col min="8727" max="8727" width="10" customWidth="1"/>
    <col min="8728" max="8728" width="9.140625" customWidth="1"/>
    <col min="8729" max="8730" width="9.28515625" customWidth="1"/>
    <col min="8731" max="8731" width="9" customWidth="1"/>
    <col min="8732" max="8732" width="8.5703125" customWidth="1"/>
    <col min="8733" max="8733" width="9.140625" customWidth="1"/>
    <col min="8734" max="8734" width="8.140625" customWidth="1"/>
    <col min="8735" max="8738" width="15.42578125" customWidth="1"/>
    <col min="8739" max="8739" width="11.7109375" customWidth="1"/>
    <col min="8740" max="8740" width="66.28515625" customWidth="1"/>
    <col min="8741" max="8741" width="9.5703125" customWidth="1"/>
    <col min="8742" max="8742" width="60.42578125" customWidth="1"/>
    <col min="8743" max="8743" width="13.42578125" customWidth="1"/>
    <col min="8744" max="8744" width="56.140625" customWidth="1"/>
    <col min="8745" max="8745" width="9.5703125" customWidth="1"/>
    <col min="8746" max="8746" width="58.7109375" customWidth="1"/>
    <col min="8747" max="8747" width="9.5703125" customWidth="1"/>
    <col min="8965" max="8965" width="16.140625" customWidth="1"/>
    <col min="8966" max="8966" width="43.140625" customWidth="1"/>
    <col min="8967" max="8967" width="29.5703125" customWidth="1"/>
    <col min="8968" max="8968" width="34.140625" customWidth="1"/>
    <col min="8969" max="8969" width="7.5703125" customWidth="1"/>
    <col min="8970" max="8970" width="26.42578125" customWidth="1"/>
    <col min="8971" max="8971" width="17.140625" customWidth="1"/>
    <col min="8972" max="8972" width="19.140625" customWidth="1"/>
    <col min="8973" max="8973" width="18.42578125" customWidth="1"/>
    <col min="8974" max="8974" width="17.5703125" customWidth="1"/>
    <col min="8975" max="8975" width="18.85546875" customWidth="1"/>
    <col min="8976" max="8976" width="18.7109375" customWidth="1"/>
    <col min="8977" max="8978" width="15.85546875" customWidth="1"/>
    <col min="8979" max="8979" width="11.85546875" customWidth="1"/>
    <col min="8980" max="8980" width="8" customWidth="1"/>
    <col min="8981" max="8981" width="9.140625" customWidth="1"/>
    <col min="8982" max="8982" width="11.7109375" customWidth="1"/>
    <col min="8983" max="8983" width="10" customWidth="1"/>
    <col min="8984" max="8984" width="9.140625" customWidth="1"/>
    <col min="8985" max="8986" width="9.28515625" customWidth="1"/>
    <col min="8987" max="8987" width="9" customWidth="1"/>
    <col min="8988" max="8988" width="8.5703125" customWidth="1"/>
    <col min="8989" max="8989" width="9.140625" customWidth="1"/>
    <col min="8990" max="8990" width="8.140625" customWidth="1"/>
    <col min="8991" max="8994" width="15.42578125" customWidth="1"/>
    <col min="8995" max="8995" width="11.7109375" customWidth="1"/>
    <col min="8996" max="8996" width="66.28515625" customWidth="1"/>
    <col min="8997" max="8997" width="9.5703125" customWidth="1"/>
    <col min="8998" max="8998" width="60.42578125" customWidth="1"/>
    <col min="8999" max="8999" width="13.42578125" customWidth="1"/>
    <col min="9000" max="9000" width="56.140625" customWidth="1"/>
    <col min="9001" max="9001" width="9.5703125" customWidth="1"/>
    <col min="9002" max="9002" width="58.7109375" customWidth="1"/>
    <col min="9003" max="9003" width="9.5703125" customWidth="1"/>
    <col min="9221" max="9221" width="16.140625" customWidth="1"/>
    <col min="9222" max="9222" width="43.140625" customWidth="1"/>
    <col min="9223" max="9223" width="29.5703125" customWidth="1"/>
    <col min="9224" max="9224" width="34.140625" customWidth="1"/>
    <col min="9225" max="9225" width="7.5703125" customWidth="1"/>
    <col min="9226" max="9226" width="26.42578125" customWidth="1"/>
    <col min="9227" max="9227" width="17.140625" customWidth="1"/>
    <col min="9228" max="9228" width="19.140625" customWidth="1"/>
    <col min="9229" max="9229" width="18.42578125" customWidth="1"/>
    <col min="9230" max="9230" width="17.5703125" customWidth="1"/>
    <col min="9231" max="9231" width="18.85546875" customWidth="1"/>
    <col min="9232" max="9232" width="18.7109375" customWidth="1"/>
    <col min="9233" max="9234" width="15.85546875" customWidth="1"/>
    <col min="9235" max="9235" width="11.85546875" customWidth="1"/>
    <col min="9236" max="9236" width="8" customWidth="1"/>
    <col min="9237" max="9237" width="9.140625" customWidth="1"/>
    <col min="9238" max="9238" width="11.7109375" customWidth="1"/>
    <col min="9239" max="9239" width="10" customWidth="1"/>
    <col min="9240" max="9240" width="9.140625" customWidth="1"/>
    <col min="9241" max="9242" width="9.28515625" customWidth="1"/>
    <col min="9243" max="9243" width="9" customWidth="1"/>
    <col min="9244" max="9244" width="8.5703125" customWidth="1"/>
    <col min="9245" max="9245" width="9.140625" customWidth="1"/>
    <col min="9246" max="9246" width="8.140625" customWidth="1"/>
    <col min="9247" max="9250" width="15.42578125" customWidth="1"/>
    <col min="9251" max="9251" width="11.7109375" customWidth="1"/>
    <col min="9252" max="9252" width="66.28515625" customWidth="1"/>
    <col min="9253" max="9253" width="9.5703125" customWidth="1"/>
    <col min="9254" max="9254" width="60.42578125" customWidth="1"/>
    <col min="9255" max="9255" width="13.42578125" customWidth="1"/>
    <col min="9256" max="9256" width="56.140625" customWidth="1"/>
    <col min="9257" max="9257" width="9.5703125" customWidth="1"/>
    <col min="9258" max="9258" width="58.7109375" customWidth="1"/>
    <col min="9259" max="9259" width="9.5703125" customWidth="1"/>
    <col min="9477" max="9477" width="16.140625" customWidth="1"/>
    <col min="9478" max="9478" width="43.140625" customWidth="1"/>
    <col min="9479" max="9479" width="29.5703125" customWidth="1"/>
    <col min="9480" max="9480" width="34.140625" customWidth="1"/>
    <col min="9481" max="9481" width="7.5703125" customWidth="1"/>
    <col min="9482" max="9482" width="26.42578125" customWidth="1"/>
    <col min="9483" max="9483" width="17.140625" customWidth="1"/>
    <col min="9484" max="9484" width="19.140625" customWidth="1"/>
    <col min="9485" max="9485" width="18.42578125" customWidth="1"/>
    <col min="9486" max="9486" width="17.5703125" customWidth="1"/>
    <col min="9487" max="9487" width="18.85546875" customWidth="1"/>
    <col min="9488" max="9488" width="18.7109375" customWidth="1"/>
    <col min="9489" max="9490" width="15.85546875" customWidth="1"/>
    <col min="9491" max="9491" width="11.85546875" customWidth="1"/>
    <col min="9492" max="9492" width="8" customWidth="1"/>
    <col min="9493" max="9493" width="9.140625" customWidth="1"/>
    <col min="9494" max="9494" width="11.7109375" customWidth="1"/>
    <col min="9495" max="9495" width="10" customWidth="1"/>
    <col min="9496" max="9496" width="9.140625" customWidth="1"/>
    <col min="9497" max="9498" width="9.28515625" customWidth="1"/>
    <col min="9499" max="9499" width="9" customWidth="1"/>
    <col min="9500" max="9500" width="8.5703125" customWidth="1"/>
    <col min="9501" max="9501" width="9.140625" customWidth="1"/>
    <col min="9502" max="9502" width="8.140625" customWidth="1"/>
    <col min="9503" max="9506" width="15.42578125" customWidth="1"/>
    <col min="9507" max="9507" width="11.7109375" customWidth="1"/>
    <col min="9508" max="9508" width="66.28515625" customWidth="1"/>
    <col min="9509" max="9509" width="9.5703125" customWidth="1"/>
    <col min="9510" max="9510" width="60.42578125" customWidth="1"/>
    <col min="9511" max="9511" width="13.42578125" customWidth="1"/>
    <col min="9512" max="9512" width="56.140625" customWidth="1"/>
    <col min="9513" max="9513" width="9.5703125" customWidth="1"/>
    <col min="9514" max="9514" width="58.7109375" customWidth="1"/>
    <col min="9515" max="9515" width="9.5703125" customWidth="1"/>
    <col min="9733" max="9733" width="16.140625" customWidth="1"/>
    <col min="9734" max="9734" width="43.140625" customWidth="1"/>
    <col min="9735" max="9735" width="29.5703125" customWidth="1"/>
    <col min="9736" max="9736" width="34.140625" customWidth="1"/>
    <col min="9737" max="9737" width="7.5703125" customWidth="1"/>
    <col min="9738" max="9738" width="26.42578125" customWidth="1"/>
    <col min="9739" max="9739" width="17.140625" customWidth="1"/>
    <col min="9740" max="9740" width="19.140625" customWidth="1"/>
    <col min="9741" max="9741" width="18.42578125" customWidth="1"/>
    <col min="9742" max="9742" width="17.5703125" customWidth="1"/>
    <col min="9743" max="9743" width="18.85546875" customWidth="1"/>
    <col min="9744" max="9744" width="18.7109375" customWidth="1"/>
    <col min="9745" max="9746" width="15.85546875" customWidth="1"/>
    <col min="9747" max="9747" width="11.85546875" customWidth="1"/>
    <col min="9748" max="9748" width="8" customWidth="1"/>
    <col min="9749" max="9749" width="9.140625" customWidth="1"/>
    <col min="9750" max="9750" width="11.7109375" customWidth="1"/>
    <col min="9751" max="9751" width="10" customWidth="1"/>
    <col min="9752" max="9752" width="9.140625" customWidth="1"/>
    <col min="9753" max="9754" width="9.28515625" customWidth="1"/>
    <col min="9755" max="9755" width="9" customWidth="1"/>
    <col min="9756" max="9756" width="8.5703125" customWidth="1"/>
    <col min="9757" max="9757" width="9.140625" customWidth="1"/>
    <col min="9758" max="9758" width="8.140625" customWidth="1"/>
    <col min="9759" max="9762" width="15.42578125" customWidth="1"/>
    <col min="9763" max="9763" width="11.7109375" customWidth="1"/>
    <col min="9764" max="9764" width="66.28515625" customWidth="1"/>
    <col min="9765" max="9765" width="9.5703125" customWidth="1"/>
    <col min="9766" max="9766" width="60.42578125" customWidth="1"/>
    <col min="9767" max="9767" width="13.42578125" customWidth="1"/>
    <col min="9768" max="9768" width="56.140625" customWidth="1"/>
    <col min="9769" max="9769" width="9.5703125" customWidth="1"/>
    <col min="9770" max="9770" width="58.7109375" customWidth="1"/>
    <col min="9771" max="9771" width="9.5703125" customWidth="1"/>
    <col min="9989" max="9989" width="16.140625" customWidth="1"/>
    <col min="9990" max="9990" width="43.140625" customWidth="1"/>
    <col min="9991" max="9991" width="29.5703125" customWidth="1"/>
    <col min="9992" max="9992" width="34.140625" customWidth="1"/>
    <col min="9993" max="9993" width="7.5703125" customWidth="1"/>
    <col min="9994" max="9994" width="26.42578125" customWidth="1"/>
    <col min="9995" max="9995" width="17.140625" customWidth="1"/>
    <col min="9996" max="9996" width="19.140625" customWidth="1"/>
    <col min="9997" max="9997" width="18.42578125" customWidth="1"/>
    <col min="9998" max="9998" width="17.5703125" customWidth="1"/>
    <col min="9999" max="9999" width="18.85546875" customWidth="1"/>
    <col min="10000" max="10000" width="18.7109375" customWidth="1"/>
    <col min="10001" max="10002" width="15.85546875" customWidth="1"/>
    <col min="10003" max="10003" width="11.85546875" customWidth="1"/>
    <col min="10004" max="10004" width="8" customWidth="1"/>
    <col min="10005" max="10005" width="9.140625" customWidth="1"/>
    <col min="10006" max="10006" width="11.7109375" customWidth="1"/>
    <col min="10007" max="10007" width="10" customWidth="1"/>
    <col min="10008" max="10008" width="9.140625" customWidth="1"/>
    <col min="10009" max="10010" width="9.28515625" customWidth="1"/>
    <col min="10011" max="10011" width="9" customWidth="1"/>
    <col min="10012" max="10012" width="8.5703125" customWidth="1"/>
    <col min="10013" max="10013" width="9.140625" customWidth="1"/>
    <col min="10014" max="10014" width="8.140625" customWidth="1"/>
    <col min="10015" max="10018" width="15.42578125" customWidth="1"/>
    <col min="10019" max="10019" width="11.7109375" customWidth="1"/>
    <col min="10020" max="10020" width="66.28515625" customWidth="1"/>
    <col min="10021" max="10021" width="9.5703125" customWidth="1"/>
    <col min="10022" max="10022" width="60.42578125" customWidth="1"/>
    <col min="10023" max="10023" width="13.42578125" customWidth="1"/>
    <col min="10024" max="10024" width="56.140625" customWidth="1"/>
    <col min="10025" max="10025" width="9.5703125" customWidth="1"/>
    <col min="10026" max="10026" width="58.7109375" customWidth="1"/>
    <col min="10027" max="10027" width="9.5703125" customWidth="1"/>
    <col min="10245" max="10245" width="16.140625" customWidth="1"/>
    <col min="10246" max="10246" width="43.140625" customWidth="1"/>
    <col min="10247" max="10247" width="29.5703125" customWidth="1"/>
    <col min="10248" max="10248" width="34.140625" customWidth="1"/>
    <col min="10249" max="10249" width="7.5703125" customWidth="1"/>
    <col min="10250" max="10250" width="26.42578125" customWidth="1"/>
    <col min="10251" max="10251" width="17.140625" customWidth="1"/>
    <col min="10252" max="10252" width="19.140625" customWidth="1"/>
    <col min="10253" max="10253" width="18.42578125" customWidth="1"/>
    <col min="10254" max="10254" width="17.5703125" customWidth="1"/>
    <col min="10255" max="10255" width="18.85546875" customWidth="1"/>
    <col min="10256" max="10256" width="18.7109375" customWidth="1"/>
    <col min="10257" max="10258" width="15.85546875" customWidth="1"/>
    <col min="10259" max="10259" width="11.85546875" customWidth="1"/>
    <col min="10260" max="10260" width="8" customWidth="1"/>
    <col min="10261" max="10261" width="9.140625" customWidth="1"/>
    <col min="10262" max="10262" width="11.7109375" customWidth="1"/>
    <col min="10263" max="10263" width="10" customWidth="1"/>
    <col min="10264" max="10264" width="9.140625" customWidth="1"/>
    <col min="10265" max="10266" width="9.28515625" customWidth="1"/>
    <col min="10267" max="10267" width="9" customWidth="1"/>
    <col min="10268" max="10268" width="8.5703125" customWidth="1"/>
    <col min="10269" max="10269" width="9.140625" customWidth="1"/>
    <col min="10270" max="10270" width="8.140625" customWidth="1"/>
    <col min="10271" max="10274" width="15.42578125" customWidth="1"/>
    <col min="10275" max="10275" width="11.7109375" customWidth="1"/>
    <col min="10276" max="10276" width="66.28515625" customWidth="1"/>
    <col min="10277" max="10277" width="9.5703125" customWidth="1"/>
    <col min="10278" max="10278" width="60.42578125" customWidth="1"/>
    <col min="10279" max="10279" width="13.42578125" customWidth="1"/>
    <col min="10280" max="10280" width="56.140625" customWidth="1"/>
    <col min="10281" max="10281" width="9.5703125" customWidth="1"/>
    <col min="10282" max="10282" width="58.7109375" customWidth="1"/>
    <col min="10283" max="10283" width="9.5703125" customWidth="1"/>
    <col min="10501" max="10501" width="16.140625" customWidth="1"/>
    <col min="10502" max="10502" width="43.140625" customWidth="1"/>
    <col min="10503" max="10503" width="29.5703125" customWidth="1"/>
    <col min="10504" max="10504" width="34.140625" customWidth="1"/>
    <col min="10505" max="10505" width="7.5703125" customWidth="1"/>
    <col min="10506" max="10506" width="26.42578125" customWidth="1"/>
    <col min="10507" max="10507" width="17.140625" customWidth="1"/>
    <col min="10508" max="10508" width="19.140625" customWidth="1"/>
    <col min="10509" max="10509" width="18.42578125" customWidth="1"/>
    <col min="10510" max="10510" width="17.5703125" customWidth="1"/>
    <col min="10511" max="10511" width="18.85546875" customWidth="1"/>
    <col min="10512" max="10512" width="18.7109375" customWidth="1"/>
    <col min="10513" max="10514" width="15.85546875" customWidth="1"/>
    <col min="10515" max="10515" width="11.85546875" customWidth="1"/>
    <col min="10516" max="10516" width="8" customWidth="1"/>
    <col min="10517" max="10517" width="9.140625" customWidth="1"/>
    <col min="10518" max="10518" width="11.7109375" customWidth="1"/>
    <col min="10519" max="10519" width="10" customWidth="1"/>
    <col min="10520" max="10520" width="9.140625" customWidth="1"/>
    <col min="10521" max="10522" width="9.28515625" customWidth="1"/>
    <col min="10523" max="10523" width="9" customWidth="1"/>
    <col min="10524" max="10524" width="8.5703125" customWidth="1"/>
    <col min="10525" max="10525" width="9.140625" customWidth="1"/>
    <col min="10526" max="10526" width="8.140625" customWidth="1"/>
    <col min="10527" max="10530" width="15.42578125" customWidth="1"/>
    <col min="10531" max="10531" width="11.7109375" customWidth="1"/>
    <col min="10532" max="10532" width="66.28515625" customWidth="1"/>
    <col min="10533" max="10533" width="9.5703125" customWidth="1"/>
    <col min="10534" max="10534" width="60.42578125" customWidth="1"/>
    <col min="10535" max="10535" width="13.42578125" customWidth="1"/>
    <col min="10536" max="10536" width="56.140625" customWidth="1"/>
    <col min="10537" max="10537" width="9.5703125" customWidth="1"/>
    <col min="10538" max="10538" width="58.7109375" customWidth="1"/>
    <col min="10539" max="10539" width="9.5703125" customWidth="1"/>
    <col min="10757" max="10757" width="16.140625" customWidth="1"/>
    <col min="10758" max="10758" width="43.140625" customWidth="1"/>
    <col min="10759" max="10759" width="29.5703125" customWidth="1"/>
    <col min="10760" max="10760" width="34.140625" customWidth="1"/>
    <col min="10761" max="10761" width="7.5703125" customWidth="1"/>
    <col min="10762" max="10762" width="26.42578125" customWidth="1"/>
    <col min="10763" max="10763" width="17.140625" customWidth="1"/>
    <col min="10764" max="10764" width="19.140625" customWidth="1"/>
    <col min="10765" max="10765" width="18.42578125" customWidth="1"/>
    <col min="10766" max="10766" width="17.5703125" customWidth="1"/>
    <col min="10767" max="10767" width="18.85546875" customWidth="1"/>
    <col min="10768" max="10768" width="18.7109375" customWidth="1"/>
    <col min="10769" max="10770" width="15.85546875" customWidth="1"/>
    <col min="10771" max="10771" width="11.85546875" customWidth="1"/>
    <col min="10772" max="10772" width="8" customWidth="1"/>
    <col min="10773" max="10773" width="9.140625" customWidth="1"/>
    <col min="10774" max="10774" width="11.7109375" customWidth="1"/>
    <col min="10775" max="10775" width="10" customWidth="1"/>
    <col min="10776" max="10776" width="9.140625" customWidth="1"/>
    <col min="10777" max="10778" width="9.28515625" customWidth="1"/>
    <col min="10779" max="10779" width="9" customWidth="1"/>
    <col min="10780" max="10780" width="8.5703125" customWidth="1"/>
    <col min="10781" max="10781" width="9.140625" customWidth="1"/>
    <col min="10782" max="10782" width="8.140625" customWidth="1"/>
    <col min="10783" max="10786" width="15.42578125" customWidth="1"/>
    <col min="10787" max="10787" width="11.7109375" customWidth="1"/>
    <col min="10788" max="10788" width="66.28515625" customWidth="1"/>
    <col min="10789" max="10789" width="9.5703125" customWidth="1"/>
    <col min="10790" max="10790" width="60.42578125" customWidth="1"/>
    <col min="10791" max="10791" width="13.42578125" customWidth="1"/>
    <col min="10792" max="10792" width="56.140625" customWidth="1"/>
    <col min="10793" max="10793" width="9.5703125" customWidth="1"/>
    <col min="10794" max="10794" width="58.7109375" customWidth="1"/>
    <col min="10795" max="10795" width="9.5703125" customWidth="1"/>
    <col min="11013" max="11013" width="16.140625" customWidth="1"/>
    <col min="11014" max="11014" width="43.140625" customWidth="1"/>
    <col min="11015" max="11015" width="29.5703125" customWidth="1"/>
    <col min="11016" max="11016" width="34.140625" customWidth="1"/>
    <col min="11017" max="11017" width="7.5703125" customWidth="1"/>
    <col min="11018" max="11018" width="26.42578125" customWidth="1"/>
    <col min="11019" max="11019" width="17.140625" customWidth="1"/>
    <col min="11020" max="11020" width="19.140625" customWidth="1"/>
    <col min="11021" max="11021" width="18.42578125" customWidth="1"/>
    <col min="11022" max="11022" width="17.5703125" customWidth="1"/>
    <col min="11023" max="11023" width="18.85546875" customWidth="1"/>
    <col min="11024" max="11024" width="18.7109375" customWidth="1"/>
    <col min="11025" max="11026" width="15.85546875" customWidth="1"/>
    <col min="11027" max="11027" width="11.85546875" customWidth="1"/>
    <col min="11028" max="11028" width="8" customWidth="1"/>
    <col min="11029" max="11029" width="9.140625" customWidth="1"/>
    <col min="11030" max="11030" width="11.7109375" customWidth="1"/>
    <col min="11031" max="11031" width="10" customWidth="1"/>
    <col min="11032" max="11032" width="9.140625" customWidth="1"/>
    <col min="11033" max="11034" width="9.28515625" customWidth="1"/>
    <col min="11035" max="11035" width="9" customWidth="1"/>
    <col min="11036" max="11036" width="8.5703125" customWidth="1"/>
    <col min="11037" max="11037" width="9.140625" customWidth="1"/>
    <col min="11038" max="11038" width="8.140625" customWidth="1"/>
    <col min="11039" max="11042" width="15.42578125" customWidth="1"/>
    <col min="11043" max="11043" width="11.7109375" customWidth="1"/>
    <col min="11044" max="11044" width="66.28515625" customWidth="1"/>
    <col min="11045" max="11045" width="9.5703125" customWidth="1"/>
    <col min="11046" max="11046" width="60.42578125" customWidth="1"/>
    <col min="11047" max="11047" width="13.42578125" customWidth="1"/>
    <col min="11048" max="11048" width="56.140625" customWidth="1"/>
    <col min="11049" max="11049" width="9.5703125" customWidth="1"/>
    <col min="11050" max="11050" width="58.7109375" customWidth="1"/>
    <col min="11051" max="11051" width="9.5703125" customWidth="1"/>
    <col min="11269" max="11269" width="16.140625" customWidth="1"/>
    <col min="11270" max="11270" width="43.140625" customWidth="1"/>
    <col min="11271" max="11271" width="29.5703125" customWidth="1"/>
    <col min="11272" max="11272" width="34.140625" customWidth="1"/>
    <col min="11273" max="11273" width="7.5703125" customWidth="1"/>
    <col min="11274" max="11274" width="26.42578125" customWidth="1"/>
    <col min="11275" max="11275" width="17.140625" customWidth="1"/>
    <col min="11276" max="11276" width="19.140625" customWidth="1"/>
    <col min="11277" max="11277" width="18.42578125" customWidth="1"/>
    <col min="11278" max="11278" width="17.5703125" customWidth="1"/>
    <col min="11279" max="11279" width="18.85546875" customWidth="1"/>
    <col min="11280" max="11280" width="18.7109375" customWidth="1"/>
    <col min="11281" max="11282" width="15.85546875" customWidth="1"/>
    <col min="11283" max="11283" width="11.85546875" customWidth="1"/>
    <col min="11284" max="11284" width="8" customWidth="1"/>
    <col min="11285" max="11285" width="9.140625" customWidth="1"/>
    <col min="11286" max="11286" width="11.7109375" customWidth="1"/>
    <col min="11287" max="11287" width="10" customWidth="1"/>
    <col min="11288" max="11288" width="9.140625" customWidth="1"/>
    <col min="11289" max="11290" width="9.28515625" customWidth="1"/>
    <col min="11291" max="11291" width="9" customWidth="1"/>
    <col min="11292" max="11292" width="8.5703125" customWidth="1"/>
    <col min="11293" max="11293" width="9.140625" customWidth="1"/>
    <col min="11294" max="11294" width="8.140625" customWidth="1"/>
    <col min="11295" max="11298" width="15.42578125" customWidth="1"/>
    <col min="11299" max="11299" width="11.7109375" customWidth="1"/>
    <col min="11300" max="11300" width="66.28515625" customWidth="1"/>
    <col min="11301" max="11301" width="9.5703125" customWidth="1"/>
    <col min="11302" max="11302" width="60.42578125" customWidth="1"/>
    <col min="11303" max="11303" width="13.42578125" customWidth="1"/>
    <col min="11304" max="11304" width="56.140625" customWidth="1"/>
    <col min="11305" max="11305" width="9.5703125" customWidth="1"/>
    <col min="11306" max="11306" width="58.7109375" customWidth="1"/>
    <col min="11307" max="11307" width="9.5703125" customWidth="1"/>
    <col min="11525" max="11525" width="16.140625" customWidth="1"/>
    <col min="11526" max="11526" width="43.140625" customWidth="1"/>
    <col min="11527" max="11527" width="29.5703125" customWidth="1"/>
    <col min="11528" max="11528" width="34.140625" customWidth="1"/>
    <col min="11529" max="11529" width="7.5703125" customWidth="1"/>
    <col min="11530" max="11530" width="26.42578125" customWidth="1"/>
    <col min="11531" max="11531" width="17.140625" customWidth="1"/>
    <col min="11532" max="11532" width="19.140625" customWidth="1"/>
    <col min="11533" max="11533" width="18.42578125" customWidth="1"/>
    <col min="11534" max="11534" width="17.5703125" customWidth="1"/>
    <col min="11535" max="11535" width="18.85546875" customWidth="1"/>
    <col min="11536" max="11536" width="18.7109375" customWidth="1"/>
    <col min="11537" max="11538" width="15.85546875" customWidth="1"/>
    <col min="11539" max="11539" width="11.85546875" customWidth="1"/>
    <col min="11540" max="11540" width="8" customWidth="1"/>
    <col min="11541" max="11541" width="9.140625" customWidth="1"/>
    <col min="11542" max="11542" width="11.7109375" customWidth="1"/>
    <col min="11543" max="11543" width="10" customWidth="1"/>
    <col min="11544" max="11544" width="9.140625" customWidth="1"/>
    <col min="11545" max="11546" width="9.28515625" customWidth="1"/>
    <col min="11547" max="11547" width="9" customWidth="1"/>
    <col min="11548" max="11548" width="8.5703125" customWidth="1"/>
    <col min="11549" max="11549" width="9.140625" customWidth="1"/>
    <col min="11550" max="11550" width="8.140625" customWidth="1"/>
    <col min="11551" max="11554" width="15.42578125" customWidth="1"/>
    <col min="11555" max="11555" width="11.7109375" customWidth="1"/>
    <col min="11556" max="11556" width="66.28515625" customWidth="1"/>
    <col min="11557" max="11557" width="9.5703125" customWidth="1"/>
    <col min="11558" max="11558" width="60.42578125" customWidth="1"/>
    <col min="11559" max="11559" width="13.42578125" customWidth="1"/>
    <col min="11560" max="11560" width="56.140625" customWidth="1"/>
    <col min="11561" max="11561" width="9.5703125" customWidth="1"/>
    <col min="11562" max="11562" width="58.7109375" customWidth="1"/>
    <col min="11563" max="11563" width="9.5703125" customWidth="1"/>
    <col min="11781" max="11781" width="16.140625" customWidth="1"/>
    <col min="11782" max="11782" width="43.140625" customWidth="1"/>
    <col min="11783" max="11783" width="29.5703125" customWidth="1"/>
    <col min="11784" max="11784" width="34.140625" customWidth="1"/>
    <col min="11785" max="11785" width="7.5703125" customWidth="1"/>
    <col min="11786" max="11786" width="26.42578125" customWidth="1"/>
    <col min="11787" max="11787" width="17.140625" customWidth="1"/>
    <col min="11788" max="11788" width="19.140625" customWidth="1"/>
    <col min="11789" max="11789" width="18.42578125" customWidth="1"/>
    <col min="11790" max="11790" width="17.5703125" customWidth="1"/>
    <col min="11791" max="11791" width="18.85546875" customWidth="1"/>
    <col min="11792" max="11792" width="18.7109375" customWidth="1"/>
    <col min="11793" max="11794" width="15.85546875" customWidth="1"/>
    <col min="11795" max="11795" width="11.85546875" customWidth="1"/>
    <col min="11796" max="11796" width="8" customWidth="1"/>
    <col min="11797" max="11797" width="9.140625" customWidth="1"/>
    <col min="11798" max="11798" width="11.7109375" customWidth="1"/>
    <col min="11799" max="11799" width="10" customWidth="1"/>
    <col min="11800" max="11800" width="9.140625" customWidth="1"/>
    <col min="11801" max="11802" width="9.28515625" customWidth="1"/>
    <col min="11803" max="11803" width="9" customWidth="1"/>
    <col min="11804" max="11804" width="8.5703125" customWidth="1"/>
    <col min="11805" max="11805" width="9.140625" customWidth="1"/>
    <col min="11806" max="11806" width="8.140625" customWidth="1"/>
    <col min="11807" max="11810" width="15.42578125" customWidth="1"/>
    <col min="11811" max="11811" width="11.7109375" customWidth="1"/>
    <col min="11812" max="11812" width="66.28515625" customWidth="1"/>
    <col min="11813" max="11813" width="9.5703125" customWidth="1"/>
    <col min="11814" max="11814" width="60.42578125" customWidth="1"/>
    <col min="11815" max="11815" width="13.42578125" customWidth="1"/>
    <col min="11816" max="11816" width="56.140625" customWidth="1"/>
    <col min="11817" max="11817" width="9.5703125" customWidth="1"/>
    <col min="11818" max="11818" width="58.7109375" customWidth="1"/>
    <col min="11819" max="11819" width="9.5703125" customWidth="1"/>
    <col min="12037" max="12037" width="16.140625" customWidth="1"/>
    <col min="12038" max="12038" width="43.140625" customWidth="1"/>
    <col min="12039" max="12039" width="29.5703125" customWidth="1"/>
    <col min="12040" max="12040" width="34.140625" customWidth="1"/>
    <col min="12041" max="12041" width="7.5703125" customWidth="1"/>
    <col min="12042" max="12042" width="26.42578125" customWidth="1"/>
    <col min="12043" max="12043" width="17.140625" customWidth="1"/>
    <col min="12044" max="12044" width="19.140625" customWidth="1"/>
    <col min="12045" max="12045" width="18.42578125" customWidth="1"/>
    <col min="12046" max="12046" width="17.5703125" customWidth="1"/>
    <col min="12047" max="12047" width="18.85546875" customWidth="1"/>
    <col min="12048" max="12048" width="18.7109375" customWidth="1"/>
    <col min="12049" max="12050" width="15.85546875" customWidth="1"/>
    <col min="12051" max="12051" width="11.85546875" customWidth="1"/>
    <col min="12052" max="12052" width="8" customWidth="1"/>
    <col min="12053" max="12053" width="9.140625" customWidth="1"/>
    <col min="12054" max="12054" width="11.7109375" customWidth="1"/>
    <col min="12055" max="12055" width="10" customWidth="1"/>
    <col min="12056" max="12056" width="9.140625" customWidth="1"/>
    <col min="12057" max="12058" width="9.28515625" customWidth="1"/>
    <col min="12059" max="12059" width="9" customWidth="1"/>
    <col min="12060" max="12060" width="8.5703125" customWidth="1"/>
    <col min="12061" max="12061" width="9.140625" customWidth="1"/>
    <col min="12062" max="12062" width="8.140625" customWidth="1"/>
    <col min="12063" max="12066" width="15.42578125" customWidth="1"/>
    <col min="12067" max="12067" width="11.7109375" customWidth="1"/>
    <col min="12068" max="12068" width="66.28515625" customWidth="1"/>
    <col min="12069" max="12069" width="9.5703125" customWidth="1"/>
    <col min="12070" max="12070" width="60.42578125" customWidth="1"/>
    <col min="12071" max="12071" width="13.42578125" customWidth="1"/>
    <col min="12072" max="12072" width="56.140625" customWidth="1"/>
    <col min="12073" max="12073" width="9.5703125" customWidth="1"/>
    <col min="12074" max="12074" width="58.7109375" customWidth="1"/>
    <col min="12075" max="12075" width="9.5703125" customWidth="1"/>
    <col min="12293" max="12293" width="16.140625" customWidth="1"/>
    <col min="12294" max="12294" width="43.140625" customWidth="1"/>
    <col min="12295" max="12295" width="29.5703125" customWidth="1"/>
    <col min="12296" max="12296" width="34.140625" customWidth="1"/>
    <col min="12297" max="12297" width="7.5703125" customWidth="1"/>
    <col min="12298" max="12298" width="26.42578125" customWidth="1"/>
    <col min="12299" max="12299" width="17.140625" customWidth="1"/>
    <col min="12300" max="12300" width="19.140625" customWidth="1"/>
    <col min="12301" max="12301" width="18.42578125" customWidth="1"/>
    <col min="12302" max="12302" width="17.5703125" customWidth="1"/>
    <col min="12303" max="12303" width="18.85546875" customWidth="1"/>
    <col min="12304" max="12304" width="18.7109375" customWidth="1"/>
    <col min="12305" max="12306" width="15.85546875" customWidth="1"/>
    <col min="12307" max="12307" width="11.85546875" customWidth="1"/>
    <col min="12308" max="12308" width="8" customWidth="1"/>
    <col min="12309" max="12309" width="9.140625" customWidth="1"/>
    <col min="12310" max="12310" width="11.7109375" customWidth="1"/>
    <col min="12311" max="12311" width="10" customWidth="1"/>
    <col min="12312" max="12312" width="9.140625" customWidth="1"/>
    <col min="12313" max="12314" width="9.28515625" customWidth="1"/>
    <col min="12315" max="12315" width="9" customWidth="1"/>
    <col min="12316" max="12316" width="8.5703125" customWidth="1"/>
    <col min="12317" max="12317" width="9.140625" customWidth="1"/>
    <col min="12318" max="12318" width="8.140625" customWidth="1"/>
    <col min="12319" max="12322" width="15.42578125" customWidth="1"/>
    <col min="12323" max="12323" width="11.7109375" customWidth="1"/>
    <col min="12324" max="12324" width="66.28515625" customWidth="1"/>
    <col min="12325" max="12325" width="9.5703125" customWidth="1"/>
    <col min="12326" max="12326" width="60.42578125" customWidth="1"/>
    <col min="12327" max="12327" width="13.42578125" customWidth="1"/>
    <col min="12328" max="12328" width="56.140625" customWidth="1"/>
    <col min="12329" max="12329" width="9.5703125" customWidth="1"/>
    <col min="12330" max="12330" width="58.7109375" customWidth="1"/>
    <col min="12331" max="12331" width="9.5703125" customWidth="1"/>
    <col min="12549" max="12549" width="16.140625" customWidth="1"/>
    <col min="12550" max="12550" width="43.140625" customWidth="1"/>
    <col min="12551" max="12551" width="29.5703125" customWidth="1"/>
    <col min="12552" max="12552" width="34.140625" customWidth="1"/>
    <col min="12553" max="12553" width="7.5703125" customWidth="1"/>
    <col min="12554" max="12554" width="26.42578125" customWidth="1"/>
    <col min="12555" max="12555" width="17.140625" customWidth="1"/>
    <col min="12556" max="12556" width="19.140625" customWidth="1"/>
    <col min="12557" max="12557" width="18.42578125" customWidth="1"/>
    <col min="12558" max="12558" width="17.5703125" customWidth="1"/>
    <col min="12559" max="12559" width="18.85546875" customWidth="1"/>
    <col min="12560" max="12560" width="18.7109375" customWidth="1"/>
    <col min="12561" max="12562" width="15.85546875" customWidth="1"/>
    <col min="12563" max="12563" width="11.85546875" customWidth="1"/>
    <col min="12564" max="12564" width="8" customWidth="1"/>
    <col min="12565" max="12565" width="9.140625" customWidth="1"/>
    <col min="12566" max="12566" width="11.7109375" customWidth="1"/>
    <col min="12567" max="12567" width="10" customWidth="1"/>
    <col min="12568" max="12568" width="9.140625" customWidth="1"/>
    <col min="12569" max="12570" width="9.28515625" customWidth="1"/>
    <col min="12571" max="12571" width="9" customWidth="1"/>
    <col min="12572" max="12572" width="8.5703125" customWidth="1"/>
    <col min="12573" max="12573" width="9.140625" customWidth="1"/>
    <col min="12574" max="12574" width="8.140625" customWidth="1"/>
    <col min="12575" max="12578" width="15.42578125" customWidth="1"/>
    <col min="12579" max="12579" width="11.7109375" customWidth="1"/>
    <col min="12580" max="12580" width="66.28515625" customWidth="1"/>
    <col min="12581" max="12581" width="9.5703125" customWidth="1"/>
    <col min="12582" max="12582" width="60.42578125" customWidth="1"/>
    <col min="12583" max="12583" width="13.42578125" customWidth="1"/>
    <col min="12584" max="12584" width="56.140625" customWidth="1"/>
    <col min="12585" max="12585" width="9.5703125" customWidth="1"/>
    <col min="12586" max="12586" width="58.7109375" customWidth="1"/>
    <col min="12587" max="12587" width="9.5703125" customWidth="1"/>
    <col min="12805" max="12805" width="16.140625" customWidth="1"/>
    <col min="12806" max="12806" width="43.140625" customWidth="1"/>
    <col min="12807" max="12807" width="29.5703125" customWidth="1"/>
    <col min="12808" max="12808" width="34.140625" customWidth="1"/>
    <col min="12809" max="12809" width="7.5703125" customWidth="1"/>
    <col min="12810" max="12810" width="26.42578125" customWidth="1"/>
    <col min="12811" max="12811" width="17.140625" customWidth="1"/>
    <col min="12812" max="12812" width="19.140625" customWidth="1"/>
    <col min="12813" max="12813" width="18.42578125" customWidth="1"/>
    <col min="12814" max="12814" width="17.5703125" customWidth="1"/>
    <col min="12815" max="12815" width="18.85546875" customWidth="1"/>
    <col min="12816" max="12816" width="18.7109375" customWidth="1"/>
    <col min="12817" max="12818" width="15.85546875" customWidth="1"/>
    <col min="12819" max="12819" width="11.85546875" customWidth="1"/>
    <col min="12820" max="12820" width="8" customWidth="1"/>
    <col min="12821" max="12821" width="9.140625" customWidth="1"/>
    <col min="12822" max="12822" width="11.7109375" customWidth="1"/>
    <col min="12823" max="12823" width="10" customWidth="1"/>
    <col min="12824" max="12824" width="9.140625" customWidth="1"/>
    <col min="12825" max="12826" width="9.28515625" customWidth="1"/>
    <col min="12827" max="12827" width="9" customWidth="1"/>
    <col min="12828" max="12828" width="8.5703125" customWidth="1"/>
    <col min="12829" max="12829" width="9.140625" customWidth="1"/>
    <col min="12830" max="12830" width="8.140625" customWidth="1"/>
    <col min="12831" max="12834" width="15.42578125" customWidth="1"/>
    <col min="12835" max="12835" width="11.7109375" customWidth="1"/>
    <col min="12836" max="12836" width="66.28515625" customWidth="1"/>
    <col min="12837" max="12837" width="9.5703125" customWidth="1"/>
    <col min="12838" max="12838" width="60.42578125" customWidth="1"/>
    <col min="12839" max="12839" width="13.42578125" customWidth="1"/>
    <col min="12840" max="12840" width="56.140625" customWidth="1"/>
    <col min="12841" max="12841" width="9.5703125" customWidth="1"/>
    <col min="12842" max="12842" width="58.7109375" customWidth="1"/>
    <col min="12843" max="12843" width="9.5703125" customWidth="1"/>
    <col min="13061" max="13061" width="16.140625" customWidth="1"/>
    <col min="13062" max="13062" width="43.140625" customWidth="1"/>
    <col min="13063" max="13063" width="29.5703125" customWidth="1"/>
    <col min="13064" max="13064" width="34.140625" customWidth="1"/>
    <col min="13065" max="13065" width="7.5703125" customWidth="1"/>
    <col min="13066" max="13066" width="26.42578125" customWidth="1"/>
    <col min="13067" max="13067" width="17.140625" customWidth="1"/>
    <col min="13068" max="13068" width="19.140625" customWidth="1"/>
    <col min="13069" max="13069" width="18.42578125" customWidth="1"/>
    <col min="13070" max="13070" width="17.5703125" customWidth="1"/>
    <col min="13071" max="13071" width="18.85546875" customWidth="1"/>
    <col min="13072" max="13072" width="18.7109375" customWidth="1"/>
    <col min="13073" max="13074" width="15.85546875" customWidth="1"/>
    <col min="13075" max="13075" width="11.85546875" customWidth="1"/>
    <col min="13076" max="13076" width="8" customWidth="1"/>
    <col min="13077" max="13077" width="9.140625" customWidth="1"/>
    <col min="13078" max="13078" width="11.7109375" customWidth="1"/>
    <col min="13079" max="13079" width="10" customWidth="1"/>
    <col min="13080" max="13080" width="9.140625" customWidth="1"/>
    <col min="13081" max="13082" width="9.28515625" customWidth="1"/>
    <col min="13083" max="13083" width="9" customWidth="1"/>
    <col min="13084" max="13084" width="8.5703125" customWidth="1"/>
    <col min="13085" max="13085" width="9.140625" customWidth="1"/>
    <col min="13086" max="13086" width="8.140625" customWidth="1"/>
    <col min="13087" max="13090" width="15.42578125" customWidth="1"/>
    <col min="13091" max="13091" width="11.7109375" customWidth="1"/>
    <col min="13092" max="13092" width="66.28515625" customWidth="1"/>
    <col min="13093" max="13093" width="9.5703125" customWidth="1"/>
    <col min="13094" max="13094" width="60.42578125" customWidth="1"/>
    <col min="13095" max="13095" width="13.42578125" customWidth="1"/>
    <col min="13096" max="13096" width="56.140625" customWidth="1"/>
    <col min="13097" max="13097" width="9.5703125" customWidth="1"/>
    <col min="13098" max="13098" width="58.7109375" customWidth="1"/>
    <col min="13099" max="13099" width="9.5703125" customWidth="1"/>
    <col min="13317" max="13317" width="16.140625" customWidth="1"/>
    <col min="13318" max="13318" width="43.140625" customWidth="1"/>
    <col min="13319" max="13319" width="29.5703125" customWidth="1"/>
    <col min="13320" max="13320" width="34.140625" customWidth="1"/>
    <col min="13321" max="13321" width="7.5703125" customWidth="1"/>
    <col min="13322" max="13322" width="26.42578125" customWidth="1"/>
    <col min="13323" max="13323" width="17.140625" customWidth="1"/>
    <col min="13324" max="13324" width="19.140625" customWidth="1"/>
    <col min="13325" max="13325" width="18.42578125" customWidth="1"/>
    <col min="13326" max="13326" width="17.5703125" customWidth="1"/>
    <col min="13327" max="13327" width="18.85546875" customWidth="1"/>
    <col min="13328" max="13328" width="18.7109375" customWidth="1"/>
    <col min="13329" max="13330" width="15.85546875" customWidth="1"/>
    <col min="13331" max="13331" width="11.85546875" customWidth="1"/>
    <col min="13332" max="13332" width="8" customWidth="1"/>
    <col min="13333" max="13333" width="9.140625" customWidth="1"/>
    <col min="13334" max="13334" width="11.7109375" customWidth="1"/>
    <col min="13335" max="13335" width="10" customWidth="1"/>
    <col min="13336" max="13336" width="9.140625" customWidth="1"/>
    <col min="13337" max="13338" width="9.28515625" customWidth="1"/>
    <col min="13339" max="13339" width="9" customWidth="1"/>
    <col min="13340" max="13340" width="8.5703125" customWidth="1"/>
    <col min="13341" max="13341" width="9.140625" customWidth="1"/>
    <col min="13342" max="13342" width="8.140625" customWidth="1"/>
    <col min="13343" max="13346" width="15.42578125" customWidth="1"/>
    <col min="13347" max="13347" width="11.7109375" customWidth="1"/>
    <col min="13348" max="13348" width="66.28515625" customWidth="1"/>
    <col min="13349" max="13349" width="9.5703125" customWidth="1"/>
    <col min="13350" max="13350" width="60.42578125" customWidth="1"/>
    <col min="13351" max="13351" width="13.42578125" customWidth="1"/>
    <col min="13352" max="13352" width="56.140625" customWidth="1"/>
    <col min="13353" max="13353" width="9.5703125" customWidth="1"/>
    <col min="13354" max="13354" width="58.7109375" customWidth="1"/>
    <col min="13355" max="13355" width="9.5703125" customWidth="1"/>
    <col min="13573" max="13573" width="16.140625" customWidth="1"/>
    <col min="13574" max="13574" width="43.140625" customWidth="1"/>
    <col min="13575" max="13575" width="29.5703125" customWidth="1"/>
    <col min="13576" max="13576" width="34.140625" customWidth="1"/>
    <col min="13577" max="13577" width="7.5703125" customWidth="1"/>
    <col min="13578" max="13578" width="26.42578125" customWidth="1"/>
    <col min="13579" max="13579" width="17.140625" customWidth="1"/>
    <col min="13580" max="13580" width="19.140625" customWidth="1"/>
    <col min="13581" max="13581" width="18.42578125" customWidth="1"/>
    <col min="13582" max="13582" width="17.5703125" customWidth="1"/>
    <col min="13583" max="13583" width="18.85546875" customWidth="1"/>
    <col min="13584" max="13584" width="18.7109375" customWidth="1"/>
    <col min="13585" max="13586" width="15.85546875" customWidth="1"/>
    <col min="13587" max="13587" width="11.85546875" customWidth="1"/>
    <col min="13588" max="13588" width="8" customWidth="1"/>
    <col min="13589" max="13589" width="9.140625" customWidth="1"/>
    <col min="13590" max="13590" width="11.7109375" customWidth="1"/>
    <col min="13591" max="13591" width="10" customWidth="1"/>
    <col min="13592" max="13592" width="9.140625" customWidth="1"/>
    <col min="13593" max="13594" width="9.28515625" customWidth="1"/>
    <col min="13595" max="13595" width="9" customWidth="1"/>
    <col min="13596" max="13596" width="8.5703125" customWidth="1"/>
    <col min="13597" max="13597" width="9.140625" customWidth="1"/>
    <col min="13598" max="13598" width="8.140625" customWidth="1"/>
    <col min="13599" max="13602" width="15.42578125" customWidth="1"/>
    <col min="13603" max="13603" width="11.7109375" customWidth="1"/>
    <col min="13604" max="13604" width="66.28515625" customWidth="1"/>
    <col min="13605" max="13605" width="9.5703125" customWidth="1"/>
    <col min="13606" max="13606" width="60.42578125" customWidth="1"/>
    <col min="13607" max="13607" width="13.42578125" customWidth="1"/>
    <col min="13608" max="13608" width="56.140625" customWidth="1"/>
    <col min="13609" max="13609" width="9.5703125" customWidth="1"/>
    <col min="13610" max="13610" width="58.7109375" customWidth="1"/>
    <col min="13611" max="13611" width="9.5703125" customWidth="1"/>
    <col min="13829" max="13829" width="16.140625" customWidth="1"/>
    <col min="13830" max="13830" width="43.140625" customWidth="1"/>
    <col min="13831" max="13831" width="29.5703125" customWidth="1"/>
    <col min="13832" max="13832" width="34.140625" customWidth="1"/>
    <col min="13833" max="13833" width="7.5703125" customWidth="1"/>
    <col min="13834" max="13834" width="26.42578125" customWidth="1"/>
    <col min="13835" max="13835" width="17.140625" customWidth="1"/>
    <col min="13836" max="13836" width="19.140625" customWidth="1"/>
    <col min="13837" max="13837" width="18.42578125" customWidth="1"/>
    <col min="13838" max="13838" width="17.5703125" customWidth="1"/>
    <col min="13839" max="13839" width="18.85546875" customWidth="1"/>
    <col min="13840" max="13840" width="18.7109375" customWidth="1"/>
    <col min="13841" max="13842" width="15.85546875" customWidth="1"/>
    <col min="13843" max="13843" width="11.85546875" customWidth="1"/>
    <col min="13844" max="13844" width="8" customWidth="1"/>
    <col min="13845" max="13845" width="9.140625" customWidth="1"/>
    <col min="13846" max="13846" width="11.7109375" customWidth="1"/>
    <col min="13847" max="13847" width="10" customWidth="1"/>
    <col min="13848" max="13848" width="9.140625" customWidth="1"/>
    <col min="13849" max="13850" width="9.28515625" customWidth="1"/>
    <col min="13851" max="13851" width="9" customWidth="1"/>
    <col min="13852" max="13852" width="8.5703125" customWidth="1"/>
    <col min="13853" max="13853" width="9.140625" customWidth="1"/>
    <col min="13854" max="13854" width="8.140625" customWidth="1"/>
    <col min="13855" max="13858" width="15.42578125" customWidth="1"/>
    <col min="13859" max="13859" width="11.7109375" customWidth="1"/>
    <col min="13860" max="13860" width="66.28515625" customWidth="1"/>
    <col min="13861" max="13861" width="9.5703125" customWidth="1"/>
    <col min="13862" max="13862" width="60.42578125" customWidth="1"/>
    <col min="13863" max="13863" width="13.42578125" customWidth="1"/>
    <col min="13864" max="13864" width="56.140625" customWidth="1"/>
    <col min="13865" max="13865" width="9.5703125" customWidth="1"/>
    <col min="13866" max="13866" width="58.7109375" customWidth="1"/>
    <col min="13867" max="13867" width="9.5703125" customWidth="1"/>
    <col min="14085" max="14085" width="16.140625" customWidth="1"/>
    <col min="14086" max="14086" width="43.140625" customWidth="1"/>
    <col min="14087" max="14087" width="29.5703125" customWidth="1"/>
    <col min="14088" max="14088" width="34.140625" customWidth="1"/>
    <col min="14089" max="14089" width="7.5703125" customWidth="1"/>
    <col min="14090" max="14090" width="26.42578125" customWidth="1"/>
    <col min="14091" max="14091" width="17.140625" customWidth="1"/>
    <col min="14092" max="14092" width="19.140625" customWidth="1"/>
    <col min="14093" max="14093" width="18.42578125" customWidth="1"/>
    <col min="14094" max="14094" width="17.5703125" customWidth="1"/>
    <col min="14095" max="14095" width="18.85546875" customWidth="1"/>
    <col min="14096" max="14096" width="18.7109375" customWidth="1"/>
    <col min="14097" max="14098" width="15.85546875" customWidth="1"/>
    <col min="14099" max="14099" width="11.85546875" customWidth="1"/>
    <col min="14100" max="14100" width="8" customWidth="1"/>
    <col min="14101" max="14101" width="9.140625" customWidth="1"/>
    <col min="14102" max="14102" width="11.7109375" customWidth="1"/>
    <col min="14103" max="14103" width="10" customWidth="1"/>
    <col min="14104" max="14104" width="9.140625" customWidth="1"/>
    <col min="14105" max="14106" width="9.28515625" customWidth="1"/>
    <col min="14107" max="14107" width="9" customWidth="1"/>
    <col min="14108" max="14108" width="8.5703125" customWidth="1"/>
    <col min="14109" max="14109" width="9.140625" customWidth="1"/>
    <col min="14110" max="14110" width="8.140625" customWidth="1"/>
    <col min="14111" max="14114" width="15.42578125" customWidth="1"/>
    <col min="14115" max="14115" width="11.7109375" customWidth="1"/>
    <col min="14116" max="14116" width="66.28515625" customWidth="1"/>
    <col min="14117" max="14117" width="9.5703125" customWidth="1"/>
    <col min="14118" max="14118" width="60.42578125" customWidth="1"/>
    <col min="14119" max="14119" width="13.42578125" customWidth="1"/>
    <col min="14120" max="14120" width="56.140625" customWidth="1"/>
    <col min="14121" max="14121" width="9.5703125" customWidth="1"/>
    <col min="14122" max="14122" width="58.7109375" customWidth="1"/>
    <col min="14123" max="14123" width="9.5703125" customWidth="1"/>
    <col min="14341" max="14341" width="16.140625" customWidth="1"/>
    <col min="14342" max="14342" width="43.140625" customWidth="1"/>
    <col min="14343" max="14343" width="29.5703125" customWidth="1"/>
    <col min="14344" max="14344" width="34.140625" customWidth="1"/>
    <col min="14345" max="14345" width="7.5703125" customWidth="1"/>
    <col min="14346" max="14346" width="26.42578125" customWidth="1"/>
    <col min="14347" max="14347" width="17.140625" customWidth="1"/>
    <col min="14348" max="14348" width="19.140625" customWidth="1"/>
    <col min="14349" max="14349" width="18.42578125" customWidth="1"/>
    <col min="14350" max="14350" width="17.5703125" customWidth="1"/>
    <col min="14351" max="14351" width="18.85546875" customWidth="1"/>
    <col min="14352" max="14352" width="18.7109375" customWidth="1"/>
    <col min="14353" max="14354" width="15.85546875" customWidth="1"/>
    <col min="14355" max="14355" width="11.85546875" customWidth="1"/>
    <col min="14356" max="14356" width="8" customWidth="1"/>
    <col min="14357" max="14357" width="9.140625" customWidth="1"/>
    <col min="14358" max="14358" width="11.7109375" customWidth="1"/>
    <col min="14359" max="14359" width="10" customWidth="1"/>
    <col min="14360" max="14360" width="9.140625" customWidth="1"/>
    <col min="14361" max="14362" width="9.28515625" customWidth="1"/>
    <col min="14363" max="14363" width="9" customWidth="1"/>
    <col min="14364" max="14364" width="8.5703125" customWidth="1"/>
    <col min="14365" max="14365" width="9.140625" customWidth="1"/>
    <col min="14366" max="14366" width="8.140625" customWidth="1"/>
    <col min="14367" max="14370" width="15.42578125" customWidth="1"/>
    <col min="14371" max="14371" width="11.7109375" customWidth="1"/>
    <col min="14372" max="14372" width="66.28515625" customWidth="1"/>
    <col min="14373" max="14373" width="9.5703125" customWidth="1"/>
    <col min="14374" max="14374" width="60.42578125" customWidth="1"/>
    <col min="14375" max="14375" width="13.42578125" customWidth="1"/>
    <col min="14376" max="14376" width="56.140625" customWidth="1"/>
    <col min="14377" max="14377" width="9.5703125" customWidth="1"/>
    <col min="14378" max="14378" width="58.7109375" customWidth="1"/>
    <col min="14379" max="14379" width="9.5703125" customWidth="1"/>
    <col min="14597" max="14597" width="16.140625" customWidth="1"/>
    <col min="14598" max="14598" width="43.140625" customWidth="1"/>
    <col min="14599" max="14599" width="29.5703125" customWidth="1"/>
    <col min="14600" max="14600" width="34.140625" customWidth="1"/>
    <col min="14601" max="14601" width="7.5703125" customWidth="1"/>
    <col min="14602" max="14602" width="26.42578125" customWidth="1"/>
    <col min="14603" max="14603" width="17.140625" customWidth="1"/>
    <col min="14604" max="14604" width="19.140625" customWidth="1"/>
    <col min="14605" max="14605" width="18.42578125" customWidth="1"/>
    <col min="14606" max="14606" width="17.5703125" customWidth="1"/>
    <col min="14607" max="14607" width="18.85546875" customWidth="1"/>
    <col min="14608" max="14608" width="18.7109375" customWidth="1"/>
    <col min="14609" max="14610" width="15.85546875" customWidth="1"/>
    <col min="14611" max="14611" width="11.85546875" customWidth="1"/>
    <col min="14612" max="14612" width="8" customWidth="1"/>
    <col min="14613" max="14613" width="9.140625" customWidth="1"/>
    <col min="14614" max="14614" width="11.7109375" customWidth="1"/>
    <col min="14615" max="14615" width="10" customWidth="1"/>
    <col min="14616" max="14616" width="9.140625" customWidth="1"/>
    <col min="14617" max="14618" width="9.28515625" customWidth="1"/>
    <col min="14619" max="14619" width="9" customWidth="1"/>
    <col min="14620" max="14620" width="8.5703125" customWidth="1"/>
    <col min="14621" max="14621" width="9.140625" customWidth="1"/>
    <col min="14622" max="14622" width="8.140625" customWidth="1"/>
    <col min="14623" max="14626" width="15.42578125" customWidth="1"/>
    <col min="14627" max="14627" width="11.7109375" customWidth="1"/>
    <col min="14628" max="14628" width="66.28515625" customWidth="1"/>
    <col min="14629" max="14629" width="9.5703125" customWidth="1"/>
    <col min="14630" max="14630" width="60.42578125" customWidth="1"/>
    <col min="14631" max="14631" width="13.42578125" customWidth="1"/>
    <col min="14632" max="14632" width="56.140625" customWidth="1"/>
    <col min="14633" max="14633" width="9.5703125" customWidth="1"/>
    <col min="14634" max="14634" width="58.7109375" customWidth="1"/>
    <col min="14635" max="14635" width="9.5703125" customWidth="1"/>
    <col min="14853" max="14853" width="16.140625" customWidth="1"/>
    <col min="14854" max="14854" width="43.140625" customWidth="1"/>
    <col min="14855" max="14855" width="29.5703125" customWidth="1"/>
    <col min="14856" max="14856" width="34.140625" customWidth="1"/>
    <col min="14857" max="14857" width="7.5703125" customWidth="1"/>
    <col min="14858" max="14858" width="26.42578125" customWidth="1"/>
    <col min="14859" max="14859" width="17.140625" customWidth="1"/>
    <col min="14860" max="14860" width="19.140625" customWidth="1"/>
    <col min="14861" max="14861" width="18.42578125" customWidth="1"/>
    <col min="14862" max="14862" width="17.5703125" customWidth="1"/>
    <col min="14863" max="14863" width="18.85546875" customWidth="1"/>
    <col min="14864" max="14864" width="18.7109375" customWidth="1"/>
    <col min="14865" max="14866" width="15.85546875" customWidth="1"/>
    <col min="14867" max="14867" width="11.85546875" customWidth="1"/>
    <col min="14868" max="14868" width="8" customWidth="1"/>
    <col min="14869" max="14869" width="9.140625" customWidth="1"/>
    <col min="14870" max="14870" width="11.7109375" customWidth="1"/>
    <col min="14871" max="14871" width="10" customWidth="1"/>
    <col min="14872" max="14872" width="9.140625" customWidth="1"/>
    <col min="14873" max="14874" width="9.28515625" customWidth="1"/>
    <col min="14875" max="14875" width="9" customWidth="1"/>
    <col min="14876" max="14876" width="8.5703125" customWidth="1"/>
    <col min="14877" max="14877" width="9.140625" customWidth="1"/>
    <col min="14878" max="14878" width="8.140625" customWidth="1"/>
    <col min="14879" max="14882" width="15.42578125" customWidth="1"/>
    <col min="14883" max="14883" width="11.7109375" customWidth="1"/>
    <col min="14884" max="14884" width="66.28515625" customWidth="1"/>
    <col min="14885" max="14885" width="9.5703125" customWidth="1"/>
    <col min="14886" max="14886" width="60.42578125" customWidth="1"/>
    <col min="14887" max="14887" width="13.42578125" customWidth="1"/>
    <col min="14888" max="14888" width="56.140625" customWidth="1"/>
    <col min="14889" max="14889" width="9.5703125" customWidth="1"/>
    <col min="14890" max="14890" width="58.7109375" customWidth="1"/>
    <col min="14891" max="14891" width="9.5703125" customWidth="1"/>
    <col min="15109" max="15109" width="16.140625" customWidth="1"/>
    <col min="15110" max="15110" width="43.140625" customWidth="1"/>
    <col min="15111" max="15111" width="29.5703125" customWidth="1"/>
    <col min="15112" max="15112" width="34.140625" customWidth="1"/>
    <col min="15113" max="15113" width="7.5703125" customWidth="1"/>
    <col min="15114" max="15114" width="26.42578125" customWidth="1"/>
    <col min="15115" max="15115" width="17.140625" customWidth="1"/>
    <col min="15116" max="15116" width="19.140625" customWidth="1"/>
    <col min="15117" max="15117" width="18.42578125" customWidth="1"/>
    <col min="15118" max="15118" width="17.5703125" customWidth="1"/>
    <col min="15119" max="15119" width="18.85546875" customWidth="1"/>
    <col min="15120" max="15120" width="18.7109375" customWidth="1"/>
    <col min="15121" max="15122" width="15.85546875" customWidth="1"/>
    <col min="15123" max="15123" width="11.85546875" customWidth="1"/>
    <col min="15124" max="15124" width="8" customWidth="1"/>
    <col min="15125" max="15125" width="9.140625" customWidth="1"/>
    <col min="15126" max="15126" width="11.7109375" customWidth="1"/>
    <col min="15127" max="15127" width="10" customWidth="1"/>
    <col min="15128" max="15128" width="9.140625" customWidth="1"/>
    <col min="15129" max="15130" width="9.28515625" customWidth="1"/>
    <col min="15131" max="15131" width="9" customWidth="1"/>
    <col min="15132" max="15132" width="8.5703125" customWidth="1"/>
    <col min="15133" max="15133" width="9.140625" customWidth="1"/>
    <col min="15134" max="15134" width="8.140625" customWidth="1"/>
    <col min="15135" max="15138" width="15.42578125" customWidth="1"/>
    <col min="15139" max="15139" width="11.7109375" customWidth="1"/>
    <col min="15140" max="15140" width="66.28515625" customWidth="1"/>
    <col min="15141" max="15141" width="9.5703125" customWidth="1"/>
    <col min="15142" max="15142" width="60.42578125" customWidth="1"/>
    <col min="15143" max="15143" width="13.42578125" customWidth="1"/>
    <col min="15144" max="15144" width="56.140625" customWidth="1"/>
    <col min="15145" max="15145" width="9.5703125" customWidth="1"/>
    <col min="15146" max="15146" width="58.7109375" customWidth="1"/>
    <col min="15147" max="15147" width="9.5703125" customWidth="1"/>
    <col min="15365" max="15365" width="16.140625" customWidth="1"/>
    <col min="15366" max="15366" width="43.140625" customWidth="1"/>
    <col min="15367" max="15367" width="29.5703125" customWidth="1"/>
    <col min="15368" max="15368" width="34.140625" customWidth="1"/>
    <col min="15369" max="15369" width="7.5703125" customWidth="1"/>
    <col min="15370" max="15370" width="26.42578125" customWidth="1"/>
    <col min="15371" max="15371" width="17.140625" customWidth="1"/>
    <col min="15372" max="15372" width="19.140625" customWidth="1"/>
    <col min="15373" max="15373" width="18.42578125" customWidth="1"/>
    <col min="15374" max="15374" width="17.5703125" customWidth="1"/>
    <col min="15375" max="15375" width="18.85546875" customWidth="1"/>
    <col min="15376" max="15376" width="18.7109375" customWidth="1"/>
    <col min="15377" max="15378" width="15.85546875" customWidth="1"/>
    <col min="15379" max="15379" width="11.85546875" customWidth="1"/>
    <col min="15380" max="15380" width="8" customWidth="1"/>
    <col min="15381" max="15381" width="9.140625" customWidth="1"/>
    <col min="15382" max="15382" width="11.7109375" customWidth="1"/>
    <col min="15383" max="15383" width="10" customWidth="1"/>
    <col min="15384" max="15384" width="9.140625" customWidth="1"/>
    <col min="15385" max="15386" width="9.28515625" customWidth="1"/>
    <col min="15387" max="15387" width="9" customWidth="1"/>
    <col min="15388" max="15388" width="8.5703125" customWidth="1"/>
    <col min="15389" max="15389" width="9.140625" customWidth="1"/>
    <col min="15390" max="15390" width="8.140625" customWidth="1"/>
    <col min="15391" max="15394" width="15.42578125" customWidth="1"/>
    <col min="15395" max="15395" width="11.7109375" customWidth="1"/>
    <col min="15396" max="15396" width="66.28515625" customWidth="1"/>
    <col min="15397" max="15397" width="9.5703125" customWidth="1"/>
    <col min="15398" max="15398" width="60.42578125" customWidth="1"/>
    <col min="15399" max="15399" width="13.42578125" customWidth="1"/>
    <col min="15400" max="15400" width="56.140625" customWidth="1"/>
    <col min="15401" max="15401" width="9.5703125" customWidth="1"/>
    <col min="15402" max="15402" width="58.7109375" customWidth="1"/>
    <col min="15403" max="15403" width="9.5703125" customWidth="1"/>
    <col min="15621" max="15621" width="16.140625" customWidth="1"/>
    <col min="15622" max="15622" width="43.140625" customWidth="1"/>
    <col min="15623" max="15623" width="29.5703125" customWidth="1"/>
    <col min="15624" max="15624" width="34.140625" customWidth="1"/>
    <col min="15625" max="15625" width="7.5703125" customWidth="1"/>
    <col min="15626" max="15626" width="26.42578125" customWidth="1"/>
    <col min="15627" max="15627" width="17.140625" customWidth="1"/>
    <col min="15628" max="15628" width="19.140625" customWidth="1"/>
    <col min="15629" max="15629" width="18.42578125" customWidth="1"/>
    <col min="15630" max="15630" width="17.5703125" customWidth="1"/>
    <col min="15631" max="15631" width="18.85546875" customWidth="1"/>
    <col min="15632" max="15632" width="18.7109375" customWidth="1"/>
    <col min="15633" max="15634" width="15.85546875" customWidth="1"/>
    <col min="15635" max="15635" width="11.85546875" customWidth="1"/>
    <col min="15636" max="15636" width="8" customWidth="1"/>
    <col min="15637" max="15637" width="9.140625" customWidth="1"/>
    <col min="15638" max="15638" width="11.7109375" customWidth="1"/>
    <col min="15639" max="15639" width="10" customWidth="1"/>
    <col min="15640" max="15640" width="9.140625" customWidth="1"/>
    <col min="15641" max="15642" width="9.28515625" customWidth="1"/>
    <col min="15643" max="15643" width="9" customWidth="1"/>
    <col min="15644" max="15644" width="8.5703125" customWidth="1"/>
    <col min="15645" max="15645" width="9.140625" customWidth="1"/>
    <col min="15646" max="15646" width="8.140625" customWidth="1"/>
    <col min="15647" max="15650" width="15.42578125" customWidth="1"/>
    <col min="15651" max="15651" width="11.7109375" customWidth="1"/>
    <col min="15652" max="15652" width="66.28515625" customWidth="1"/>
    <col min="15653" max="15653" width="9.5703125" customWidth="1"/>
    <col min="15654" max="15654" width="60.42578125" customWidth="1"/>
    <col min="15655" max="15655" width="13.42578125" customWidth="1"/>
    <col min="15656" max="15656" width="56.140625" customWidth="1"/>
    <col min="15657" max="15657" width="9.5703125" customWidth="1"/>
    <col min="15658" max="15658" width="58.7109375" customWidth="1"/>
    <col min="15659" max="15659" width="9.5703125" customWidth="1"/>
    <col min="15877" max="15877" width="16.140625" customWidth="1"/>
    <col min="15878" max="15878" width="43.140625" customWidth="1"/>
    <col min="15879" max="15879" width="29.5703125" customWidth="1"/>
    <col min="15880" max="15880" width="34.140625" customWidth="1"/>
    <col min="15881" max="15881" width="7.5703125" customWidth="1"/>
    <col min="15882" max="15882" width="26.42578125" customWidth="1"/>
    <col min="15883" max="15883" width="17.140625" customWidth="1"/>
    <col min="15884" max="15884" width="19.140625" customWidth="1"/>
    <col min="15885" max="15885" width="18.42578125" customWidth="1"/>
    <col min="15886" max="15886" width="17.5703125" customWidth="1"/>
    <col min="15887" max="15887" width="18.85546875" customWidth="1"/>
    <col min="15888" max="15888" width="18.7109375" customWidth="1"/>
    <col min="15889" max="15890" width="15.85546875" customWidth="1"/>
    <col min="15891" max="15891" width="11.85546875" customWidth="1"/>
    <col min="15892" max="15892" width="8" customWidth="1"/>
    <col min="15893" max="15893" width="9.140625" customWidth="1"/>
    <col min="15894" max="15894" width="11.7109375" customWidth="1"/>
    <col min="15895" max="15895" width="10" customWidth="1"/>
    <col min="15896" max="15896" width="9.140625" customWidth="1"/>
    <col min="15897" max="15898" width="9.28515625" customWidth="1"/>
    <col min="15899" max="15899" width="9" customWidth="1"/>
    <col min="15900" max="15900" width="8.5703125" customWidth="1"/>
    <col min="15901" max="15901" width="9.140625" customWidth="1"/>
    <col min="15902" max="15902" width="8.140625" customWidth="1"/>
    <col min="15903" max="15906" width="15.42578125" customWidth="1"/>
    <col min="15907" max="15907" width="11.7109375" customWidth="1"/>
    <col min="15908" max="15908" width="66.28515625" customWidth="1"/>
    <col min="15909" max="15909" width="9.5703125" customWidth="1"/>
    <col min="15910" max="15910" width="60.42578125" customWidth="1"/>
    <col min="15911" max="15911" width="13.42578125" customWidth="1"/>
    <col min="15912" max="15912" width="56.140625" customWidth="1"/>
    <col min="15913" max="15913" width="9.5703125" customWidth="1"/>
    <col min="15914" max="15914" width="58.7109375" customWidth="1"/>
    <col min="15915" max="15915" width="9.5703125" customWidth="1"/>
    <col min="16133" max="16133" width="16.140625" customWidth="1"/>
    <col min="16134" max="16134" width="43.140625" customWidth="1"/>
    <col min="16135" max="16135" width="29.5703125" customWidth="1"/>
    <col min="16136" max="16136" width="34.140625" customWidth="1"/>
    <col min="16137" max="16137" width="7.5703125" customWidth="1"/>
    <col min="16138" max="16138" width="26.42578125" customWidth="1"/>
    <col min="16139" max="16139" width="17.140625" customWidth="1"/>
    <col min="16140" max="16140" width="19.140625" customWidth="1"/>
    <col min="16141" max="16141" width="18.42578125" customWidth="1"/>
    <col min="16142" max="16142" width="17.5703125" customWidth="1"/>
    <col min="16143" max="16143" width="18.85546875" customWidth="1"/>
    <col min="16144" max="16144" width="18.7109375" customWidth="1"/>
    <col min="16145" max="16146" width="15.85546875" customWidth="1"/>
    <col min="16147" max="16147" width="11.85546875" customWidth="1"/>
    <col min="16148" max="16148" width="8" customWidth="1"/>
    <col min="16149" max="16149" width="9.140625" customWidth="1"/>
    <col min="16150" max="16150" width="11.7109375" customWidth="1"/>
    <col min="16151" max="16151" width="10" customWidth="1"/>
    <col min="16152" max="16152" width="9.140625" customWidth="1"/>
    <col min="16153" max="16154" width="9.28515625" customWidth="1"/>
    <col min="16155" max="16155" width="9" customWidth="1"/>
    <col min="16156" max="16156" width="8.5703125" customWidth="1"/>
    <col min="16157" max="16157" width="9.140625" customWidth="1"/>
    <col min="16158" max="16158" width="8.140625" customWidth="1"/>
    <col min="16159" max="16162" width="15.42578125" customWidth="1"/>
    <col min="16163" max="16163" width="11.7109375" customWidth="1"/>
    <col min="16164" max="16164" width="66.28515625" customWidth="1"/>
    <col min="16165" max="16165" width="9.5703125" customWidth="1"/>
    <col min="16166" max="16166" width="60.42578125" customWidth="1"/>
    <col min="16167" max="16167" width="13.42578125" customWidth="1"/>
    <col min="16168" max="16168" width="56.140625" customWidth="1"/>
    <col min="16169" max="16169" width="9.5703125" customWidth="1"/>
    <col min="16170" max="16170" width="58.7109375" customWidth="1"/>
    <col min="16171" max="16171" width="9.5703125" customWidth="1"/>
  </cols>
  <sheetData>
    <row r="1" spans="1:44" ht="35.25" customHeight="1" thickBot="1" x14ac:dyDescent="0.3">
      <c r="A1" s="384" t="s">
        <v>41</v>
      </c>
      <c r="B1" s="385"/>
      <c r="C1" s="385"/>
      <c r="D1" s="385"/>
      <c r="E1" s="385"/>
      <c r="F1" s="386"/>
      <c r="G1" s="23"/>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5"/>
      <c r="AP1" s="374" t="s">
        <v>35</v>
      </c>
      <c r="AQ1" s="375"/>
    </row>
    <row r="2" spans="1:44" ht="52.5" customHeight="1" thickBot="1" x14ac:dyDescent="0.3">
      <c r="A2" s="387"/>
      <c r="B2" s="388"/>
      <c r="C2" s="388"/>
      <c r="D2" s="388"/>
      <c r="E2" s="388"/>
      <c r="F2" s="389"/>
      <c r="G2" s="26"/>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8"/>
      <c r="AP2" s="376" t="s">
        <v>36</v>
      </c>
      <c r="AQ2" s="377"/>
    </row>
    <row r="3" spans="1:44" ht="30" customHeight="1" x14ac:dyDescent="0.25">
      <c r="A3" s="387"/>
      <c r="B3" s="388"/>
      <c r="C3" s="388"/>
      <c r="D3" s="388"/>
      <c r="E3" s="388"/>
      <c r="F3" s="389"/>
      <c r="G3" s="26"/>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8"/>
      <c r="AP3" s="378">
        <v>43739</v>
      </c>
      <c r="AQ3" s="379"/>
    </row>
    <row r="4" spans="1:44" ht="3" customHeight="1" x14ac:dyDescent="0.25">
      <c r="A4" s="387"/>
      <c r="B4" s="388"/>
      <c r="C4" s="388"/>
      <c r="D4" s="388"/>
      <c r="E4" s="388"/>
      <c r="F4" s="389"/>
      <c r="G4" s="26"/>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8"/>
      <c r="AP4" s="19"/>
      <c r="AQ4" s="20"/>
    </row>
    <row r="5" spans="1:44" ht="9" customHeight="1" thickBot="1" x14ac:dyDescent="0.3">
      <c r="A5" s="390"/>
      <c r="B5" s="391"/>
      <c r="C5" s="391"/>
      <c r="D5" s="391"/>
      <c r="E5" s="391"/>
      <c r="F5" s="392"/>
      <c r="G5" s="29"/>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1"/>
      <c r="AP5" s="21"/>
      <c r="AQ5" s="22"/>
    </row>
    <row r="6" spans="1:44" ht="30" customHeight="1" x14ac:dyDescent="0.25">
      <c r="A6" s="393" t="s">
        <v>0</v>
      </c>
      <c r="B6" s="394"/>
      <c r="C6" s="394"/>
      <c r="D6" s="394"/>
      <c r="E6" s="394"/>
      <c r="F6" s="395"/>
      <c r="G6" s="380" t="s">
        <v>350</v>
      </c>
      <c r="H6" s="381"/>
      <c r="I6" s="381"/>
      <c r="J6" s="381"/>
      <c r="K6" s="1"/>
      <c r="L6" s="1"/>
      <c r="M6" s="1"/>
      <c r="N6" s="1"/>
      <c r="O6" s="1"/>
      <c r="P6" s="1"/>
      <c r="Q6" s="1"/>
      <c r="R6" s="1"/>
      <c r="S6" s="2"/>
      <c r="T6" s="2"/>
      <c r="U6" s="2"/>
      <c r="V6" s="2"/>
      <c r="W6" s="2"/>
      <c r="X6" s="2"/>
      <c r="Y6" s="2"/>
      <c r="Z6" s="2"/>
      <c r="AA6" s="2"/>
      <c r="AB6" s="2"/>
      <c r="AC6" s="2"/>
      <c r="AD6" s="2"/>
      <c r="AE6" s="2"/>
      <c r="AF6" s="2"/>
      <c r="AG6" s="2"/>
      <c r="AH6" s="2"/>
      <c r="AI6" s="2"/>
      <c r="AJ6" s="2"/>
      <c r="AK6" s="13"/>
      <c r="AL6" s="13"/>
      <c r="AM6" s="13"/>
      <c r="AN6" s="13"/>
      <c r="AO6" s="13"/>
      <c r="AP6" s="13"/>
      <c r="AQ6" s="14"/>
    </row>
    <row r="7" spans="1:44" ht="15.75" customHeight="1" thickBot="1" x14ac:dyDescent="0.3">
      <c r="A7" s="396"/>
      <c r="B7" s="397"/>
      <c r="C7" s="397"/>
      <c r="D7" s="397"/>
      <c r="E7" s="397"/>
      <c r="F7" s="398"/>
      <c r="G7" s="382"/>
      <c r="H7" s="383"/>
      <c r="I7" s="383"/>
      <c r="J7" s="383"/>
      <c r="K7" s="3"/>
      <c r="L7" s="3"/>
      <c r="M7" s="3"/>
      <c r="N7" s="3"/>
      <c r="O7" s="3"/>
      <c r="P7" s="3"/>
      <c r="Q7" s="3"/>
      <c r="R7" s="3"/>
      <c r="S7" s="4"/>
      <c r="T7" s="4"/>
      <c r="U7" s="4"/>
      <c r="V7" s="4"/>
      <c r="W7" s="4"/>
      <c r="X7" s="4"/>
      <c r="Y7" s="4"/>
      <c r="Z7" s="4"/>
      <c r="AA7" s="4"/>
      <c r="AB7" s="4"/>
      <c r="AC7" s="4"/>
      <c r="AD7" s="4"/>
      <c r="AE7" s="4"/>
      <c r="AF7" s="4"/>
      <c r="AG7" s="4"/>
      <c r="AH7" s="4"/>
      <c r="AI7" s="4"/>
      <c r="AJ7" s="4"/>
      <c r="AK7" s="15"/>
      <c r="AL7" s="15"/>
      <c r="AM7" s="15"/>
      <c r="AN7" s="15"/>
      <c r="AO7" s="15"/>
      <c r="AP7" s="15"/>
      <c r="AQ7" s="16"/>
    </row>
    <row r="8" spans="1:44" ht="15.75" thickBot="1" x14ac:dyDescent="0.3">
      <c r="E8" s="371"/>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3"/>
      <c r="AK8" s="17"/>
      <c r="AL8" s="17"/>
      <c r="AM8" s="17"/>
      <c r="AN8" s="17"/>
      <c r="AO8" s="17"/>
      <c r="AP8" s="17"/>
      <c r="AQ8" s="17"/>
    </row>
    <row r="9" spans="1:44" ht="27" customHeight="1" thickBot="1" x14ac:dyDescent="0.3">
      <c r="A9" s="403" t="s">
        <v>42</v>
      </c>
      <c r="B9" s="404"/>
      <c r="C9" s="404"/>
      <c r="D9" s="405"/>
      <c r="E9" s="399" t="s">
        <v>43</v>
      </c>
      <c r="F9" s="399"/>
      <c r="G9" s="399"/>
      <c r="H9" s="399"/>
      <c r="I9" s="399"/>
      <c r="J9" s="399"/>
      <c r="K9" s="399"/>
      <c r="L9" s="399"/>
      <c r="M9" s="399"/>
      <c r="N9" s="399"/>
      <c r="O9" s="399"/>
      <c r="P9" s="399"/>
      <c r="Q9" s="399"/>
      <c r="R9" s="399"/>
      <c r="S9" s="400" t="s">
        <v>2</v>
      </c>
      <c r="T9" s="401"/>
      <c r="U9" s="401"/>
      <c r="V9" s="401"/>
      <c r="W9" s="401"/>
      <c r="X9" s="401"/>
      <c r="Y9" s="401"/>
      <c r="Z9" s="401"/>
      <c r="AA9" s="401"/>
      <c r="AB9" s="401"/>
      <c r="AC9" s="401"/>
      <c r="AD9" s="402"/>
      <c r="AE9" s="18"/>
      <c r="AF9" s="18"/>
      <c r="AG9" s="18"/>
      <c r="AH9" s="18"/>
      <c r="AI9" s="399" t="s">
        <v>3</v>
      </c>
      <c r="AJ9" s="399"/>
      <c r="AK9" s="399"/>
      <c r="AL9" s="399"/>
      <c r="AM9" s="399"/>
      <c r="AN9" s="399"/>
      <c r="AO9" s="399"/>
      <c r="AP9" s="399"/>
      <c r="AQ9" s="399"/>
    </row>
    <row r="10" spans="1:44" ht="69.75" customHeight="1" x14ac:dyDescent="0.25">
      <c r="A10" s="406" t="s">
        <v>1</v>
      </c>
      <c r="B10" s="406" t="s">
        <v>38</v>
      </c>
      <c r="C10" s="406" t="s">
        <v>39</v>
      </c>
      <c r="D10" s="406" t="s">
        <v>40</v>
      </c>
      <c r="E10" s="5" t="s">
        <v>4</v>
      </c>
      <c r="F10" s="362" t="s">
        <v>5</v>
      </c>
      <c r="G10" s="362" t="s">
        <v>6</v>
      </c>
      <c r="H10" s="365" t="s">
        <v>7</v>
      </c>
      <c r="I10" s="366" t="s">
        <v>8</v>
      </c>
      <c r="J10" s="362" t="s">
        <v>9</v>
      </c>
      <c r="K10" s="362" t="s">
        <v>10</v>
      </c>
      <c r="L10" s="367" t="s">
        <v>11</v>
      </c>
      <c r="M10" s="362" t="s">
        <v>12</v>
      </c>
      <c r="N10" s="362" t="s">
        <v>13</v>
      </c>
      <c r="O10" s="362" t="s">
        <v>14</v>
      </c>
      <c r="P10" s="362" t="s">
        <v>15</v>
      </c>
      <c r="Q10" s="363" t="s">
        <v>16</v>
      </c>
      <c r="R10" s="364"/>
      <c r="S10" s="357" t="s">
        <v>17</v>
      </c>
      <c r="T10" s="357"/>
      <c r="U10" s="357"/>
      <c r="V10" s="357"/>
      <c r="W10" s="357"/>
      <c r="X10" s="357"/>
      <c r="Y10" s="357"/>
      <c r="Z10" s="357"/>
      <c r="AA10" s="357"/>
      <c r="AB10" s="357"/>
      <c r="AC10" s="357"/>
      <c r="AD10" s="357"/>
      <c r="AE10" s="359" t="s">
        <v>27</v>
      </c>
      <c r="AF10" s="359" t="s">
        <v>28</v>
      </c>
      <c r="AG10" s="359" t="s">
        <v>29</v>
      </c>
      <c r="AH10" s="359" t="s">
        <v>30</v>
      </c>
      <c r="AI10" s="357" t="s">
        <v>18</v>
      </c>
      <c r="AJ10" s="357" t="s">
        <v>19</v>
      </c>
      <c r="AK10" s="357" t="s">
        <v>18</v>
      </c>
      <c r="AL10" s="357" t="s">
        <v>20</v>
      </c>
      <c r="AM10" s="357" t="s">
        <v>18</v>
      </c>
      <c r="AN10" s="357" t="s">
        <v>21</v>
      </c>
      <c r="AO10" s="357" t="s">
        <v>18</v>
      </c>
      <c r="AP10" s="357" t="s">
        <v>22</v>
      </c>
      <c r="AQ10" s="357" t="s">
        <v>23</v>
      </c>
    </row>
    <row r="11" spans="1:44" ht="27.75" customHeight="1" x14ac:dyDescent="0.25">
      <c r="A11" s="407"/>
      <c r="B11" s="407"/>
      <c r="C11" s="407"/>
      <c r="D11" s="407"/>
      <c r="E11" s="6" t="s">
        <v>24</v>
      </c>
      <c r="F11" s="362"/>
      <c r="G11" s="362"/>
      <c r="H11" s="365"/>
      <c r="I11" s="366"/>
      <c r="J11" s="362"/>
      <c r="K11" s="362"/>
      <c r="L11" s="368"/>
      <c r="M11" s="362"/>
      <c r="N11" s="362"/>
      <c r="O11" s="362"/>
      <c r="P11" s="362"/>
      <c r="Q11" s="6" t="s">
        <v>25</v>
      </c>
      <c r="R11" s="6" t="s">
        <v>26</v>
      </c>
      <c r="S11" s="7">
        <v>42400</v>
      </c>
      <c r="T11" s="7">
        <v>42429</v>
      </c>
      <c r="U11" s="7">
        <v>42460</v>
      </c>
      <c r="V11" s="7">
        <v>42490</v>
      </c>
      <c r="W11" s="7">
        <v>42521</v>
      </c>
      <c r="X11" s="7">
        <v>42551</v>
      </c>
      <c r="Y11" s="7">
        <v>42582</v>
      </c>
      <c r="Z11" s="7">
        <v>42613</v>
      </c>
      <c r="AA11" s="7">
        <v>42643</v>
      </c>
      <c r="AB11" s="7">
        <v>42674</v>
      </c>
      <c r="AC11" s="7">
        <v>42704</v>
      </c>
      <c r="AD11" s="7">
        <v>42735</v>
      </c>
      <c r="AE11" s="360"/>
      <c r="AF11" s="360"/>
      <c r="AG11" s="360"/>
      <c r="AH11" s="360"/>
      <c r="AI11" s="358"/>
      <c r="AJ11" s="358"/>
      <c r="AK11" s="358"/>
      <c r="AL11" s="358"/>
      <c r="AM11" s="358"/>
      <c r="AN11" s="358"/>
      <c r="AO11" s="358"/>
      <c r="AP11" s="358"/>
      <c r="AQ11" s="358"/>
    </row>
    <row r="12" spans="1:44" ht="27.75" customHeight="1" thickBot="1" x14ac:dyDescent="0.3">
      <c r="A12" s="408"/>
      <c r="B12" s="408"/>
      <c r="C12" s="408"/>
      <c r="D12" s="408"/>
      <c r="E12" s="501" t="s">
        <v>1</v>
      </c>
      <c r="F12" s="502"/>
      <c r="G12" s="362"/>
      <c r="H12" s="362"/>
      <c r="I12" s="362"/>
      <c r="J12" s="362"/>
      <c r="K12" s="362"/>
      <c r="L12" s="362"/>
      <c r="M12" s="362"/>
      <c r="N12" s="362"/>
      <c r="O12" s="362"/>
      <c r="P12" s="362"/>
      <c r="Q12" s="362"/>
      <c r="R12" s="362"/>
      <c r="S12" s="7"/>
      <c r="T12" s="7"/>
      <c r="U12" s="7"/>
      <c r="V12" s="7"/>
      <c r="W12" s="7"/>
      <c r="X12" s="7"/>
      <c r="Y12" s="7"/>
      <c r="Z12" s="7"/>
      <c r="AA12" s="7"/>
      <c r="AB12" s="7"/>
      <c r="AC12" s="7"/>
      <c r="AD12" s="7"/>
      <c r="AE12" s="361"/>
      <c r="AF12" s="361"/>
      <c r="AG12" s="361"/>
      <c r="AH12" s="361"/>
      <c r="AI12" s="8"/>
      <c r="AJ12" s="8"/>
      <c r="AK12" s="8"/>
      <c r="AL12" s="8"/>
      <c r="AM12" s="8"/>
      <c r="AN12" s="8"/>
      <c r="AO12" s="8"/>
      <c r="AP12" s="8"/>
      <c r="AQ12" s="8"/>
    </row>
    <row r="13" spans="1:44" ht="27" customHeight="1" thickBot="1" x14ac:dyDescent="0.3">
      <c r="A13" s="409"/>
      <c r="B13" s="409"/>
      <c r="C13" s="409"/>
      <c r="D13" s="410"/>
      <c r="E13" s="354"/>
      <c r="F13" s="355"/>
      <c r="G13" s="355"/>
      <c r="H13" s="355"/>
      <c r="I13" s="355"/>
      <c r="J13" s="355"/>
      <c r="K13" s="355"/>
      <c r="L13" s="355"/>
      <c r="M13" s="355"/>
      <c r="N13" s="355"/>
      <c r="O13" s="355"/>
      <c r="P13" s="355"/>
      <c r="Q13" s="355"/>
      <c r="R13" s="356"/>
      <c r="S13" s="8"/>
      <c r="T13" s="8"/>
      <c r="U13" s="8"/>
      <c r="V13" s="8"/>
      <c r="W13" s="8"/>
      <c r="X13" s="8"/>
      <c r="Y13" s="8"/>
      <c r="Z13" s="8"/>
      <c r="AA13" s="8"/>
      <c r="AB13" s="8"/>
      <c r="AC13" s="8"/>
      <c r="AD13" s="9"/>
      <c r="AE13" s="9"/>
      <c r="AF13" s="9"/>
      <c r="AG13" s="9"/>
      <c r="AH13" s="9"/>
      <c r="AI13" s="10" t="e">
        <f>AVERAGE(AI14:AI25)</f>
        <v>#VALUE!</v>
      </c>
      <c r="AJ13" s="11"/>
      <c r="AK13" s="10" t="e">
        <f>AVERAGE(AK14:AK25)</f>
        <v>#DIV/0!</v>
      </c>
      <c r="AL13" s="11"/>
      <c r="AM13" s="10" t="e">
        <f>AVERAGE(AM14:AM25)</f>
        <v>#DIV/0!</v>
      </c>
      <c r="AN13" s="11"/>
      <c r="AO13" s="10" t="e">
        <f>AVERAGE(AO14:AO25)</f>
        <v>#VALUE!</v>
      </c>
      <c r="AP13" s="11"/>
      <c r="AQ13" s="10" t="e">
        <f>AVERAGE(AQ14:AQ25)</f>
        <v>#VALUE!</v>
      </c>
      <c r="AR13" s="12"/>
    </row>
    <row r="14" spans="1:44" ht="42.75" customHeight="1" x14ac:dyDescent="0.25">
      <c r="A14" s="414" t="s">
        <v>110</v>
      </c>
      <c r="B14" s="414" t="s">
        <v>111</v>
      </c>
      <c r="C14" s="411" t="s">
        <v>112</v>
      </c>
      <c r="D14" s="414" t="s">
        <v>113</v>
      </c>
      <c r="E14" s="504">
        <v>0.02</v>
      </c>
      <c r="F14" s="496" t="s">
        <v>91</v>
      </c>
      <c r="G14" s="462"/>
      <c r="H14" s="139" t="s">
        <v>44</v>
      </c>
      <c r="I14" s="145">
        <v>0.2</v>
      </c>
      <c r="J14" s="462" t="s">
        <v>209</v>
      </c>
      <c r="K14" s="498" t="s">
        <v>208</v>
      </c>
      <c r="L14" s="462" t="s">
        <v>47</v>
      </c>
      <c r="M14" s="462"/>
      <c r="N14" s="462" t="s">
        <v>104</v>
      </c>
      <c r="O14" s="493">
        <v>0</v>
      </c>
      <c r="P14" s="478">
        <v>0</v>
      </c>
      <c r="Q14" s="453" t="s">
        <v>48</v>
      </c>
      <c r="R14" s="453" t="s">
        <v>49</v>
      </c>
      <c r="S14" s="490"/>
      <c r="T14" s="490"/>
      <c r="U14" s="490"/>
      <c r="V14" s="490"/>
      <c r="W14" s="490"/>
      <c r="X14" s="490"/>
      <c r="Y14" s="490"/>
      <c r="Z14" s="490"/>
      <c r="AA14" s="490"/>
      <c r="AB14" s="490"/>
      <c r="AC14" s="490"/>
      <c r="AD14" s="490"/>
      <c r="AE14" s="487"/>
      <c r="AF14" s="487"/>
      <c r="AG14" s="487"/>
      <c r="AH14" s="487"/>
      <c r="AI14" s="423" t="e">
        <f>1/K14</f>
        <v>#VALUE!</v>
      </c>
      <c r="AJ14" s="438"/>
      <c r="AK14" s="423" t="e">
        <f>1/M14</f>
        <v>#DIV/0!</v>
      </c>
      <c r="AL14" s="438"/>
      <c r="AM14" s="423" t="e">
        <f>1/O14</f>
        <v>#DIV/0!</v>
      </c>
      <c r="AN14" s="438"/>
      <c r="AO14" s="423" t="e">
        <f>1/Q14</f>
        <v>#VALUE!</v>
      </c>
      <c r="AP14" s="438"/>
      <c r="AQ14" s="423" t="e">
        <f>SUM(AI14+AK14+AM14+AO14)</f>
        <v>#VALUE!</v>
      </c>
      <c r="AR14" s="12"/>
    </row>
    <row r="15" spans="1:44" ht="33" customHeight="1" x14ac:dyDescent="0.25">
      <c r="A15" s="415"/>
      <c r="B15" s="415"/>
      <c r="C15" s="412"/>
      <c r="D15" s="415"/>
      <c r="E15" s="505"/>
      <c r="F15" s="497"/>
      <c r="G15" s="463"/>
      <c r="H15" s="139" t="s">
        <v>92</v>
      </c>
      <c r="I15" s="145">
        <v>0.2</v>
      </c>
      <c r="J15" s="463"/>
      <c r="K15" s="499"/>
      <c r="L15" s="463"/>
      <c r="M15" s="463"/>
      <c r="N15" s="463"/>
      <c r="O15" s="494"/>
      <c r="P15" s="479"/>
      <c r="Q15" s="454"/>
      <c r="R15" s="454"/>
      <c r="S15" s="491"/>
      <c r="T15" s="491"/>
      <c r="U15" s="491"/>
      <c r="V15" s="491"/>
      <c r="W15" s="491"/>
      <c r="X15" s="491"/>
      <c r="Y15" s="491"/>
      <c r="Z15" s="491"/>
      <c r="AA15" s="491"/>
      <c r="AB15" s="491"/>
      <c r="AC15" s="491"/>
      <c r="AD15" s="491"/>
      <c r="AE15" s="488"/>
      <c r="AF15" s="488"/>
      <c r="AG15" s="488"/>
      <c r="AH15" s="488"/>
      <c r="AI15" s="424"/>
      <c r="AJ15" s="439"/>
      <c r="AK15" s="424"/>
      <c r="AL15" s="439"/>
      <c r="AM15" s="424"/>
      <c r="AN15" s="439"/>
      <c r="AO15" s="424"/>
      <c r="AP15" s="439"/>
      <c r="AQ15" s="424"/>
      <c r="AR15" s="12"/>
    </row>
    <row r="16" spans="1:44" ht="46.5" customHeight="1" x14ac:dyDescent="0.25">
      <c r="A16" s="415"/>
      <c r="B16" s="415"/>
      <c r="C16" s="412"/>
      <c r="D16" s="415"/>
      <c r="E16" s="505"/>
      <c r="F16" s="497"/>
      <c r="G16" s="463"/>
      <c r="H16" s="139" t="s">
        <v>93</v>
      </c>
      <c r="I16" s="145">
        <v>0.2</v>
      </c>
      <c r="J16" s="463"/>
      <c r="K16" s="499"/>
      <c r="L16" s="463"/>
      <c r="M16" s="463"/>
      <c r="N16" s="463"/>
      <c r="O16" s="494"/>
      <c r="P16" s="479"/>
      <c r="Q16" s="454"/>
      <c r="R16" s="454"/>
      <c r="S16" s="491"/>
      <c r="T16" s="491"/>
      <c r="U16" s="491"/>
      <c r="V16" s="491"/>
      <c r="W16" s="491"/>
      <c r="X16" s="491"/>
      <c r="Y16" s="491"/>
      <c r="Z16" s="491"/>
      <c r="AA16" s="491"/>
      <c r="AB16" s="491"/>
      <c r="AC16" s="491"/>
      <c r="AD16" s="491"/>
      <c r="AE16" s="488"/>
      <c r="AF16" s="488"/>
      <c r="AG16" s="488"/>
      <c r="AH16" s="488"/>
      <c r="AI16" s="424"/>
      <c r="AJ16" s="439"/>
      <c r="AK16" s="424"/>
      <c r="AL16" s="439"/>
      <c r="AM16" s="424"/>
      <c r="AN16" s="439"/>
      <c r="AO16" s="424"/>
      <c r="AP16" s="439"/>
      <c r="AQ16" s="424"/>
      <c r="AR16" s="12"/>
    </row>
    <row r="17" spans="1:44" ht="45" customHeight="1" x14ac:dyDescent="0.25">
      <c r="A17" s="415"/>
      <c r="B17" s="415"/>
      <c r="C17" s="412"/>
      <c r="D17" s="415"/>
      <c r="E17" s="505"/>
      <c r="F17" s="497"/>
      <c r="G17" s="463"/>
      <c r="H17" s="139" t="s">
        <v>206</v>
      </c>
      <c r="I17" s="145">
        <v>0.2</v>
      </c>
      <c r="J17" s="463"/>
      <c r="K17" s="499"/>
      <c r="L17" s="463"/>
      <c r="M17" s="463"/>
      <c r="N17" s="463"/>
      <c r="O17" s="494"/>
      <c r="P17" s="479"/>
      <c r="Q17" s="454"/>
      <c r="R17" s="454"/>
      <c r="S17" s="491"/>
      <c r="T17" s="491"/>
      <c r="U17" s="491"/>
      <c r="V17" s="491"/>
      <c r="W17" s="491"/>
      <c r="X17" s="491"/>
      <c r="Y17" s="491"/>
      <c r="Z17" s="491"/>
      <c r="AA17" s="491"/>
      <c r="AB17" s="491"/>
      <c r="AC17" s="491"/>
      <c r="AD17" s="491"/>
      <c r="AE17" s="488"/>
      <c r="AF17" s="488"/>
      <c r="AG17" s="488"/>
      <c r="AH17" s="488"/>
      <c r="AI17" s="424"/>
      <c r="AJ17" s="439"/>
      <c r="AK17" s="424"/>
      <c r="AL17" s="439"/>
      <c r="AM17" s="424"/>
      <c r="AN17" s="439"/>
      <c r="AO17" s="424"/>
      <c r="AP17" s="439"/>
      <c r="AQ17" s="424"/>
      <c r="AR17" s="12"/>
    </row>
    <row r="18" spans="1:44" ht="45.75" customHeight="1" thickBot="1" x14ac:dyDescent="0.3">
      <c r="A18" s="415"/>
      <c r="B18" s="415"/>
      <c r="C18" s="412"/>
      <c r="D18" s="415"/>
      <c r="E18" s="505"/>
      <c r="F18" s="497"/>
      <c r="G18" s="463"/>
      <c r="H18" s="146" t="s">
        <v>207</v>
      </c>
      <c r="I18" s="147">
        <v>0.2</v>
      </c>
      <c r="J18" s="463"/>
      <c r="K18" s="499"/>
      <c r="L18" s="463"/>
      <c r="M18" s="463"/>
      <c r="N18" s="463"/>
      <c r="O18" s="494"/>
      <c r="P18" s="479"/>
      <c r="Q18" s="454"/>
      <c r="R18" s="454"/>
      <c r="S18" s="491"/>
      <c r="T18" s="491"/>
      <c r="U18" s="491"/>
      <c r="V18" s="491"/>
      <c r="W18" s="491"/>
      <c r="X18" s="491"/>
      <c r="Y18" s="491"/>
      <c r="Z18" s="491"/>
      <c r="AA18" s="491"/>
      <c r="AB18" s="491"/>
      <c r="AC18" s="491"/>
      <c r="AD18" s="491"/>
      <c r="AE18" s="488"/>
      <c r="AF18" s="488"/>
      <c r="AG18" s="488"/>
      <c r="AH18" s="488"/>
      <c r="AI18" s="424"/>
      <c r="AJ18" s="439"/>
      <c r="AK18" s="424"/>
      <c r="AL18" s="439"/>
      <c r="AM18" s="424"/>
      <c r="AN18" s="439"/>
      <c r="AO18" s="424"/>
      <c r="AP18" s="439"/>
      <c r="AQ18" s="424"/>
      <c r="AR18" s="12"/>
    </row>
    <row r="19" spans="1:44" ht="22.5" customHeight="1" thickBot="1" x14ac:dyDescent="0.3">
      <c r="A19" s="415"/>
      <c r="B19" s="415"/>
      <c r="C19" s="413"/>
      <c r="D19" s="416"/>
      <c r="E19" s="506"/>
      <c r="F19" s="497"/>
      <c r="G19" s="464"/>
      <c r="H19" s="148"/>
      <c r="I19" s="149">
        <f>SUM(I14:I18)</f>
        <v>1</v>
      </c>
      <c r="J19" s="464"/>
      <c r="K19" s="500"/>
      <c r="L19" s="464"/>
      <c r="M19" s="464"/>
      <c r="N19" s="464"/>
      <c r="O19" s="495"/>
      <c r="P19" s="480"/>
      <c r="Q19" s="455"/>
      <c r="R19" s="455"/>
      <c r="S19" s="492"/>
      <c r="T19" s="492"/>
      <c r="U19" s="492"/>
      <c r="V19" s="492"/>
      <c r="W19" s="492"/>
      <c r="X19" s="492"/>
      <c r="Y19" s="492"/>
      <c r="Z19" s="492"/>
      <c r="AA19" s="492"/>
      <c r="AB19" s="492"/>
      <c r="AC19" s="492"/>
      <c r="AD19" s="492"/>
      <c r="AE19" s="489"/>
      <c r="AF19" s="489"/>
      <c r="AG19" s="489"/>
      <c r="AH19" s="489"/>
      <c r="AI19" s="425"/>
      <c r="AJ19" s="440"/>
      <c r="AK19" s="425"/>
      <c r="AL19" s="440"/>
      <c r="AM19" s="425"/>
      <c r="AN19" s="440"/>
      <c r="AO19" s="425"/>
      <c r="AP19" s="440"/>
      <c r="AQ19" s="425"/>
      <c r="AR19" s="12"/>
    </row>
    <row r="20" spans="1:44" ht="27.75" customHeight="1" x14ac:dyDescent="0.25">
      <c r="A20" s="415"/>
      <c r="B20" s="415"/>
      <c r="C20" s="414" t="s">
        <v>108</v>
      </c>
      <c r="D20" s="456"/>
      <c r="E20" s="459">
        <v>0.02</v>
      </c>
      <c r="F20" s="462" t="s">
        <v>116</v>
      </c>
      <c r="G20" s="444"/>
      <c r="H20" s="150" t="s">
        <v>106</v>
      </c>
      <c r="I20" s="145">
        <v>0.2</v>
      </c>
      <c r="J20" s="447" t="s">
        <v>101</v>
      </c>
      <c r="K20" s="481" t="s">
        <v>210</v>
      </c>
      <c r="L20" s="484" t="s">
        <v>117</v>
      </c>
      <c r="M20" s="447"/>
      <c r="N20" s="462" t="s">
        <v>115</v>
      </c>
      <c r="O20" s="478">
        <v>0</v>
      </c>
      <c r="P20" s="478">
        <v>0</v>
      </c>
      <c r="Q20" s="453" t="s">
        <v>50</v>
      </c>
      <c r="R20" s="453" t="s">
        <v>49</v>
      </c>
      <c r="S20" s="441"/>
      <c r="T20" s="441"/>
      <c r="U20" s="441"/>
      <c r="V20" s="441"/>
      <c r="W20" s="441"/>
      <c r="X20" s="441"/>
      <c r="Y20" s="441"/>
      <c r="Z20" s="441"/>
      <c r="AA20" s="441"/>
      <c r="AB20" s="441"/>
      <c r="AC20" s="441"/>
      <c r="AD20" s="441"/>
      <c r="AE20" s="435"/>
      <c r="AF20" s="435"/>
      <c r="AG20" s="435"/>
      <c r="AH20" s="435"/>
      <c r="AI20" s="423" t="e">
        <f>1/K20</f>
        <v>#VALUE!</v>
      </c>
      <c r="AJ20" s="438"/>
      <c r="AK20" s="423" t="e">
        <f>1/M20</f>
        <v>#DIV/0!</v>
      </c>
      <c r="AL20" s="426"/>
      <c r="AM20" s="423" t="e">
        <f>1/O20</f>
        <v>#DIV/0!</v>
      </c>
      <c r="AN20" s="151"/>
      <c r="AO20" s="423" t="e">
        <f>1/Q20</f>
        <v>#VALUE!</v>
      </c>
      <c r="AP20" s="475"/>
      <c r="AQ20" s="423" t="e">
        <f>SUM(AI20+AK20+AM20+AO20)</f>
        <v>#VALUE!</v>
      </c>
      <c r="AR20" s="12"/>
    </row>
    <row r="21" spans="1:44" ht="27.75" customHeight="1" x14ac:dyDescent="0.25">
      <c r="A21" s="415"/>
      <c r="B21" s="415"/>
      <c r="C21" s="415"/>
      <c r="D21" s="457"/>
      <c r="E21" s="460"/>
      <c r="F21" s="463"/>
      <c r="G21" s="445"/>
      <c r="H21" s="150" t="s">
        <v>100</v>
      </c>
      <c r="I21" s="145">
        <v>0.2</v>
      </c>
      <c r="J21" s="448"/>
      <c r="K21" s="482"/>
      <c r="L21" s="485"/>
      <c r="M21" s="448"/>
      <c r="N21" s="463"/>
      <c r="O21" s="479"/>
      <c r="P21" s="479"/>
      <c r="Q21" s="454"/>
      <c r="R21" s="454"/>
      <c r="S21" s="442"/>
      <c r="T21" s="442"/>
      <c r="U21" s="442"/>
      <c r="V21" s="442"/>
      <c r="W21" s="442"/>
      <c r="X21" s="442"/>
      <c r="Y21" s="442"/>
      <c r="Z21" s="442"/>
      <c r="AA21" s="442"/>
      <c r="AB21" s="442"/>
      <c r="AC21" s="442"/>
      <c r="AD21" s="442"/>
      <c r="AE21" s="436"/>
      <c r="AF21" s="436"/>
      <c r="AG21" s="436"/>
      <c r="AH21" s="436"/>
      <c r="AI21" s="424"/>
      <c r="AJ21" s="439"/>
      <c r="AK21" s="424"/>
      <c r="AL21" s="427"/>
      <c r="AM21" s="424"/>
      <c r="AN21" s="476"/>
      <c r="AO21" s="424"/>
      <c r="AP21" s="476"/>
      <c r="AQ21" s="424"/>
      <c r="AR21" s="12"/>
    </row>
    <row r="22" spans="1:44" ht="27.75" customHeight="1" x14ac:dyDescent="0.25">
      <c r="A22" s="415"/>
      <c r="B22" s="415"/>
      <c r="C22" s="415"/>
      <c r="D22" s="457"/>
      <c r="E22" s="460"/>
      <c r="F22" s="463"/>
      <c r="G22" s="445"/>
      <c r="H22" s="150" t="s">
        <v>45</v>
      </c>
      <c r="I22" s="145">
        <v>0.2</v>
      </c>
      <c r="J22" s="448"/>
      <c r="K22" s="482"/>
      <c r="L22" s="485"/>
      <c r="M22" s="448"/>
      <c r="N22" s="463"/>
      <c r="O22" s="479"/>
      <c r="P22" s="479"/>
      <c r="Q22" s="454"/>
      <c r="R22" s="454"/>
      <c r="S22" s="442"/>
      <c r="T22" s="442"/>
      <c r="U22" s="442"/>
      <c r="V22" s="442"/>
      <c r="W22" s="442"/>
      <c r="X22" s="442"/>
      <c r="Y22" s="442"/>
      <c r="Z22" s="442"/>
      <c r="AA22" s="442"/>
      <c r="AB22" s="442"/>
      <c r="AC22" s="442"/>
      <c r="AD22" s="442"/>
      <c r="AE22" s="436"/>
      <c r="AF22" s="436"/>
      <c r="AG22" s="436"/>
      <c r="AH22" s="436"/>
      <c r="AI22" s="424"/>
      <c r="AJ22" s="439"/>
      <c r="AK22" s="424"/>
      <c r="AL22" s="427"/>
      <c r="AM22" s="424"/>
      <c r="AN22" s="476"/>
      <c r="AO22" s="424"/>
      <c r="AP22" s="476"/>
      <c r="AQ22" s="424"/>
      <c r="AR22" s="12"/>
    </row>
    <row r="23" spans="1:44" ht="27.75" customHeight="1" x14ac:dyDescent="0.25">
      <c r="A23" s="415"/>
      <c r="B23" s="415"/>
      <c r="C23" s="415"/>
      <c r="D23" s="457"/>
      <c r="E23" s="460"/>
      <c r="F23" s="463"/>
      <c r="G23" s="445"/>
      <c r="H23" s="150" t="s">
        <v>105</v>
      </c>
      <c r="I23" s="145">
        <v>0.2</v>
      </c>
      <c r="J23" s="448"/>
      <c r="K23" s="482"/>
      <c r="L23" s="485"/>
      <c r="M23" s="448"/>
      <c r="N23" s="463"/>
      <c r="O23" s="479"/>
      <c r="P23" s="479"/>
      <c r="Q23" s="454"/>
      <c r="R23" s="454"/>
      <c r="S23" s="442"/>
      <c r="T23" s="442"/>
      <c r="U23" s="442"/>
      <c r="V23" s="442"/>
      <c r="W23" s="442"/>
      <c r="X23" s="442"/>
      <c r="Y23" s="442"/>
      <c r="Z23" s="442"/>
      <c r="AA23" s="442"/>
      <c r="AB23" s="442"/>
      <c r="AC23" s="442"/>
      <c r="AD23" s="442"/>
      <c r="AE23" s="436"/>
      <c r="AF23" s="436"/>
      <c r="AG23" s="436"/>
      <c r="AH23" s="436"/>
      <c r="AI23" s="424"/>
      <c r="AJ23" s="439"/>
      <c r="AK23" s="424"/>
      <c r="AL23" s="427"/>
      <c r="AM23" s="424"/>
      <c r="AN23" s="476"/>
      <c r="AO23" s="424"/>
      <c r="AP23" s="476"/>
      <c r="AQ23" s="424"/>
      <c r="AR23" s="12"/>
    </row>
    <row r="24" spans="1:44" ht="38.25" customHeight="1" thickBot="1" x14ac:dyDescent="0.3">
      <c r="A24" s="415"/>
      <c r="B24" s="415"/>
      <c r="C24" s="415"/>
      <c r="D24" s="457"/>
      <c r="E24" s="460"/>
      <c r="F24" s="463"/>
      <c r="G24" s="445"/>
      <c r="H24" s="152" t="s">
        <v>46</v>
      </c>
      <c r="I24" s="147">
        <v>0.2</v>
      </c>
      <c r="J24" s="448"/>
      <c r="K24" s="482"/>
      <c r="L24" s="485"/>
      <c r="M24" s="448"/>
      <c r="N24" s="463"/>
      <c r="O24" s="479"/>
      <c r="P24" s="479"/>
      <c r="Q24" s="454"/>
      <c r="R24" s="454"/>
      <c r="S24" s="442"/>
      <c r="T24" s="442"/>
      <c r="U24" s="442"/>
      <c r="V24" s="442"/>
      <c r="W24" s="442"/>
      <c r="X24" s="442"/>
      <c r="Y24" s="442"/>
      <c r="Z24" s="442"/>
      <c r="AA24" s="442"/>
      <c r="AB24" s="442"/>
      <c r="AC24" s="442"/>
      <c r="AD24" s="442"/>
      <c r="AE24" s="436"/>
      <c r="AF24" s="436"/>
      <c r="AG24" s="436"/>
      <c r="AH24" s="436"/>
      <c r="AI24" s="424"/>
      <c r="AJ24" s="439"/>
      <c r="AK24" s="424"/>
      <c r="AL24" s="427"/>
      <c r="AM24" s="424"/>
      <c r="AN24" s="476"/>
      <c r="AO24" s="424"/>
      <c r="AP24" s="476"/>
      <c r="AQ24" s="424"/>
      <c r="AR24" s="12"/>
    </row>
    <row r="25" spans="1:44" ht="21.75" customHeight="1" thickBot="1" x14ac:dyDescent="0.3">
      <c r="A25" s="415"/>
      <c r="B25" s="415"/>
      <c r="C25" s="415"/>
      <c r="D25" s="457"/>
      <c r="E25" s="461"/>
      <c r="F25" s="464"/>
      <c r="G25" s="446"/>
      <c r="H25" s="153"/>
      <c r="I25" s="149">
        <f>SUM(I20:I24)</f>
        <v>1</v>
      </c>
      <c r="J25" s="449"/>
      <c r="K25" s="483"/>
      <c r="L25" s="486"/>
      <c r="M25" s="449"/>
      <c r="N25" s="464"/>
      <c r="O25" s="480"/>
      <c r="P25" s="480"/>
      <c r="Q25" s="455"/>
      <c r="R25" s="455"/>
      <c r="S25" s="443"/>
      <c r="T25" s="443"/>
      <c r="U25" s="443"/>
      <c r="V25" s="443"/>
      <c r="W25" s="443"/>
      <c r="X25" s="443"/>
      <c r="Y25" s="443"/>
      <c r="Z25" s="443"/>
      <c r="AA25" s="443"/>
      <c r="AB25" s="443"/>
      <c r="AC25" s="443"/>
      <c r="AD25" s="443"/>
      <c r="AE25" s="437"/>
      <c r="AF25" s="437"/>
      <c r="AG25" s="437"/>
      <c r="AH25" s="437"/>
      <c r="AI25" s="425"/>
      <c r="AJ25" s="440"/>
      <c r="AK25" s="425"/>
      <c r="AL25" s="428"/>
      <c r="AM25" s="425"/>
      <c r="AN25" s="477"/>
      <c r="AO25" s="425"/>
      <c r="AP25" s="477"/>
      <c r="AQ25" s="425"/>
      <c r="AR25" s="12"/>
    </row>
    <row r="26" spans="1:44" ht="47.25" customHeight="1" x14ac:dyDescent="0.25">
      <c r="A26" s="546" t="s">
        <v>211</v>
      </c>
      <c r="B26" s="546" t="s">
        <v>212</v>
      </c>
      <c r="C26" s="546" t="s">
        <v>213</v>
      </c>
      <c r="D26" s="546" t="s">
        <v>214</v>
      </c>
      <c r="E26" s="504">
        <v>0.02</v>
      </c>
      <c r="F26" s="555" t="s">
        <v>215</v>
      </c>
      <c r="G26" s="558" t="s">
        <v>216</v>
      </c>
      <c r="H26" s="180" t="s">
        <v>217</v>
      </c>
      <c r="I26" s="185">
        <v>0.33333333333333331</v>
      </c>
      <c r="J26" s="186" t="s">
        <v>218</v>
      </c>
      <c r="K26" s="187">
        <v>1</v>
      </c>
      <c r="L26" s="188" t="s">
        <v>219</v>
      </c>
      <c r="M26" s="561" t="s">
        <v>220</v>
      </c>
      <c r="N26" s="189"/>
      <c r="O26" s="190"/>
      <c r="P26" s="190"/>
      <c r="Q26" s="191" t="s">
        <v>221</v>
      </c>
      <c r="R26" s="191" t="s">
        <v>222</v>
      </c>
      <c r="S26" s="552"/>
      <c r="T26" s="552"/>
      <c r="U26" s="552"/>
      <c r="V26" s="552"/>
      <c r="W26" s="552"/>
      <c r="X26" s="552"/>
      <c r="Y26" s="552"/>
      <c r="Z26" s="552"/>
      <c r="AA26" s="552"/>
      <c r="AB26" s="552"/>
      <c r="AC26" s="552"/>
      <c r="AD26" s="552"/>
      <c r="AE26" s="564"/>
      <c r="AF26" s="564"/>
      <c r="AG26" s="564"/>
      <c r="AH26" s="564"/>
      <c r="AI26" s="429">
        <f>1/K26</f>
        <v>1</v>
      </c>
      <c r="AJ26" s="567"/>
      <c r="AK26" s="429" t="e">
        <f>1/M26</f>
        <v>#VALUE!</v>
      </c>
      <c r="AL26" s="570"/>
      <c r="AM26" s="429" t="e">
        <f>1/O26</f>
        <v>#DIV/0!</v>
      </c>
      <c r="AN26" s="181"/>
      <c r="AO26" s="429" t="e">
        <f>1/Q26</f>
        <v>#VALUE!</v>
      </c>
      <c r="AP26" s="432"/>
      <c r="AQ26" s="429" t="e">
        <f>SUM(AI26+AK26+AM26+AO26)</f>
        <v>#VALUE!</v>
      </c>
      <c r="AR26" s="12"/>
    </row>
    <row r="27" spans="1:44" ht="39.75" customHeight="1" x14ac:dyDescent="0.25">
      <c r="A27" s="547"/>
      <c r="B27" s="547"/>
      <c r="C27" s="547"/>
      <c r="D27" s="547"/>
      <c r="E27" s="505"/>
      <c r="F27" s="556"/>
      <c r="G27" s="559"/>
      <c r="H27" s="180" t="s">
        <v>223</v>
      </c>
      <c r="I27" s="185">
        <v>0.33333333333333331</v>
      </c>
      <c r="J27" s="186" t="s">
        <v>218</v>
      </c>
      <c r="K27" s="187">
        <v>1</v>
      </c>
      <c r="L27" s="188" t="s">
        <v>219</v>
      </c>
      <c r="M27" s="562"/>
      <c r="N27" s="189"/>
      <c r="O27" s="192"/>
      <c r="P27" s="192"/>
      <c r="Q27" s="191" t="s">
        <v>221</v>
      </c>
      <c r="R27" s="191" t="s">
        <v>222</v>
      </c>
      <c r="S27" s="553"/>
      <c r="T27" s="553"/>
      <c r="U27" s="553"/>
      <c r="V27" s="553"/>
      <c r="W27" s="553"/>
      <c r="X27" s="553"/>
      <c r="Y27" s="553"/>
      <c r="Z27" s="553"/>
      <c r="AA27" s="553"/>
      <c r="AB27" s="553"/>
      <c r="AC27" s="553"/>
      <c r="AD27" s="553"/>
      <c r="AE27" s="565"/>
      <c r="AF27" s="565"/>
      <c r="AG27" s="565"/>
      <c r="AH27" s="565"/>
      <c r="AI27" s="430"/>
      <c r="AJ27" s="568"/>
      <c r="AK27" s="430"/>
      <c r="AL27" s="571"/>
      <c r="AM27" s="430"/>
      <c r="AN27" s="433"/>
      <c r="AO27" s="430"/>
      <c r="AP27" s="433"/>
      <c r="AQ27" s="430"/>
      <c r="AR27" s="12"/>
    </row>
    <row r="28" spans="1:44" ht="39.75" customHeight="1" thickBot="1" x14ac:dyDescent="0.3">
      <c r="A28" s="547"/>
      <c r="B28" s="547"/>
      <c r="C28" s="547"/>
      <c r="D28" s="547"/>
      <c r="E28" s="505"/>
      <c r="F28" s="556"/>
      <c r="G28" s="559"/>
      <c r="H28" s="180" t="s">
        <v>224</v>
      </c>
      <c r="I28" s="185">
        <v>0.33333333333333331</v>
      </c>
      <c r="J28" s="186" t="s">
        <v>218</v>
      </c>
      <c r="K28" s="187">
        <v>1</v>
      </c>
      <c r="L28" s="188" t="s">
        <v>219</v>
      </c>
      <c r="M28" s="563"/>
      <c r="N28" s="189"/>
      <c r="O28" s="192"/>
      <c r="P28" s="192"/>
      <c r="Q28" s="191" t="s">
        <v>221</v>
      </c>
      <c r="R28" s="191" t="s">
        <v>222</v>
      </c>
      <c r="S28" s="553"/>
      <c r="T28" s="553"/>
      <c r="U28" s="553"/>
      <c r="V28" s="553"/>
      <c r="W28" s="553"/>
      <c r="X28" s="553"/>
      <c r="Y28" s="553"/>
      <c r="Z28" s="553"/>
      <c r="AA28" s="553"/>
      <c r="AB28" s="553"/>
      <c r="AC28" s="553"/>
      <c r="AD28" s="553"/>
      <c r="AE28" s="565"/>
      <c r="AF28" s="565"/>
      <c r="AG28" s="565"/>
      <c r="AH28" s="565"/>
      <c r="AI28" s="430"/>
      <c r="AJ28" s="568"/>
      <c r="AK28" s="430"/>
      <c r="AL28" s="571"/>
      <c r="AM28" s="430"/>
      <c r="AN28" s="433"/>
      <c r="AO28" s="430"/>
      <c r="AP28" s="433"/>
      <c r="AQ28" s="430"/>
      <c r="AR28" s="12"/>
    </row>
    <row r="29" spans="1:44" ht="15.75" thickBot="1" x14ac:dyDescent="0.3">
      <c r="A29" s="548"/>
      <c r="B29" s="548"/>
      <c r="C29" s="548"/>
      <c r="D29" s="548"/>
      <c r="E29" s="506"/>
      <c r="F29" s="557"/>
      <c r="G29" s="560"/>
      <c r="H29" s="183"/>
      <c r="I29" s="149">
        <f>SUM(I26:I28)</f>
        <v>1</v>
      </c>
      <c r="J29" s="189"/>
      <c r="K29" s="195"/>
      <c r="L29" s="180"/>
      <c r="M29" s="189"/>
      <c r="N29" s="189"/>
      <c r="O29" s="196"/>
      <c r="P29" s="196"/>
      <c r="Q29" s="197"/>
      <c r="R29" s="197"/>
      <c r="S29" s="554"/>
      <c r="T29" s="554"/>
      <c r="U29" s="554"/>
      <c r="V29" s="554"/>
      <c r="W29" s="554"/>
      <c r="X29" s="554"/>
      <c r="Y29" s="554"/>
      <c r="Z29" s="554"/>
      <c r="AA29" s="554"/>
      <c r="AB29" s="554"/>
      <c r="AC29" s="554"/>
      <c r="AD29" s="554"/>
      <c r="AE29" s="566"/>
      <c r="AF29" s="566"/>
      <c r="AG29" s="566"/>
      <c r="AH29" s="566"/>
      <c r="AI29" s="431"/>
      <c r="AJ29" s="569"/>
      <c r="AK29" s="431"/>
      <c r="AL29" s="572"/>
      <c r="AM29" s="431"/>
      <c r="AN29" s="434"/>
      <c r="AO29" s="431"/>
      <c r="AP29" s="434"/>
      <c r="AQ29" s="431"/>
      <c r="AR29" s="12"/>
    </row>
    <row r="30" spans="1:44" ht="63" customHeight="1" x14ac:dyDescent="0.25">
      <c r="A30" s="546" t="s">
        <v>110</v>
      </c>
      <c r="B30" s="546" t="s">
        <v>225</v>
      </c>
      <c r="C30" s="546" t="s">
        <v>226</v>
      </c>
      <c r="D30" s="546" t="s">
        <v>227</v>
      </c>
      <c r="E30" s="504">
        <v>0.02</v>
      </c>
      <c r="F30" s="555" t="s">
        <v>228</v>
      </c>
      <c r="G30" s="558" t="s">
        <v>229</v>
      </c>
      <c r="H30" s="180" t="s">
        <v>230</v>
      </c>
      <c r="I30" s="198">
        <v>0.2</v>
      </c>
      <c r="J30" s="186" t="s">
        <v>231</v>
      </c>
      <c r="K30" s="187">
        <v>1</v>
      </c>
      <c r="L30" s="199" t="s">
        <v>232</v>
      </c>
      <c r="M30" s="200" t="s">
        <v>233</v>
      </c>
      <c r="N30" s="189" t="s">
        <v>234</v>
      </c>
      <c r="O30" s="190"/>
      <c r="P30" s="190"/>
      <c r="Q30" s="201"/>
      <c r="R30" s="201"/>
      <c r="S30" s="552"/>
      <c r="T30" s="552"/>
      <c r="U30" s="552"/>
      <c r="V30" s="552"/>
      <c r="W30" s="552"/>
      <c r="X30" s="552"/>
      <c r="Y30" s="552"/>
      <c r="Z30" s="552"/>
      <c r="AA30" s="552"/>
      <c r="AB30" s="552"/>
      <c r="AC30" s="552"/>
      <c r="AD30" s="552"/>
      <c r="AE30" s="564"/>
      <c r="AF30" s="564"/>
      <c r="AG30" s="564"/>
      <c r="AH30" s="564"/>
      <c r="AI30" s="429">
        <f t="shared" ref="AI30" si="0">1/K30</f>
        <v>1</v>
      </c>
      <c r="AJ30" s="567"/>
      <c r="AK30" s="429" t="e">
        <f t="shared" ref="AK30" si="1">1/M30</f>
        <v>#VALUE!</v>
      </c>
      <c r="AL30" s="570"/>
      <c r="AM30" s="429" t="e">
        <f t="shared" ref="AM30" si="2">1/O30</f>
        <v>#DIV/0!</v>
      </c>
      <c r="AN30" s="181"/>
      <c r="AO30" s="429" t="e">
        <f t="shared" ref="AO30" si="3">1/Q30</f>
        <v>#DIV/0!</v>
      </c>
      <c r="AP30" s="432"/>
      <c r="AQ30" s="429" t="e">
        <f t="shared" ref="AQ30" si="4">SUM(AI30+AK30+AM30+AO30)</f>
        <v>#VALUE!</v>
      </c>
      <c r="AR30" s="12"/>
    </row>
    <row r="31" spans="1:44" ht="52.5" customHeight="1" thickBot="1" x14ac:dyDescent="0.3">
      <c r="A31" s="547"/>
      <c r="B31" s="547"/>
      <c r="C31" s="547"/>
      <c r="D31" s="547"/>
      <c r="E31" s="505"/>
      <c r="F31" s="556"/>
      <c r="G31" s="559"/>
      <c r="H31" s="180" t="s">
        <v>235</v>
      </c>
      <c r="I31" s="198">
        <v>0.8</v>
      </c>
      <c r="J31" s="186" t="s">
        <v>236</v>
      </c>
      <c r="K31" s="187">
        <v>1</v>
      </c>
      <c r="L31" s="199" t="s">
        <v>237</v>
      </c>
      <c r="M31" s="202" t="s">
        <v>238</v>
      </c>
      <c r="N31" s="189" t="s">
        <v>234</v>
      </c>
      <c r="O31" s="192"/>
      <c r="P31" s="192"/>
      <c r="Q31" s="194"/>
      <c r="R31" s="194"/>
      <c r="S31" s="553"/>
      <c r="T31" s="553"/>
      <c r="U31" s="553"/>
      <c r="V31" s="553"/>
      <c r="W31" s="553"/>
      <c r="X31" s="553"/>
      <c r="Y31" s="553"/>
      <c r="Z31" s="553"/>
      <c r="AA31" s="553"/>
      <c r="AB31" s="553"/>
      <c r="AC31" s="553"/>
      <c r="AD31" s="553"/>
      <c r="AE31" s="565"/>
      <c r="AF31" s="565"/>
      <c r="AG31" s="565"/>
      <c r="AH31" s="565"/>
      <c r="AI31" s="430"/>
      <c r="AJ31" s="568"/>
      <c r="AK31" s="430"/>
      <c r="AL31" s="571"/>
      <c r="AM31" s="430"/>
      <c r="AN31" s="433"/>
      <c r="AO31" s="430"/>
      <c r="AP31" s="433"/>
      <c r="AQ31" s="430"/>
      <c r="AR31" s="12"/>
    </row>
    <row r="32" spans="1:44" ht="15.75" thickBot="1" x14ac:dyDescent="0.3">
      <c r="A32" s="548"/>
      <c r="B32" s="548"/>
      <c r="C32" s="548"/>
      <c r="D32" s="548"/>
      <c r="E32" s="506"/>
      <c r="F32" s="557"/>
      <c r="G32" s="560"/>
      <c r="H32" s="183"/>
      <c r="I32" s="149">
        <f>SUM(I30:I31)</f>
        <v>1</v>
      </c>
      <c r="J32" s="189"/>
      <c r="K32" s="195"/>
      <c r="L32" s="180"/>
      <c r="M32" s="189"/>
      <c r="N32" s="189"/>
      <c r="O32" s="196"/>
      <c r="P32" s="196"/>
      <c r="Q32" s="197"/>
      <c r="R32" s="197"/>
      <c r="S32" s="554"/>
      <c r="T32" s="554"/>
      <c r="U32" s="554"/>
      <c r="V32" s="554"/>
      <c r="W32" s="554"/>
      <c r="X32" s="554"/>
      <c r="Y32" s="554"/>
      <c r="Z32" s="554"/>
      <c r="AA32" s="554"/>
      <c r="AB32" s="554"/>
      <c r="AC32" s="554"/>
      <c r="AD32" s="554"/>
      <c r="AE32" s="566"/>
      <c r="AF32" s="566"/>
      <c r="AG32" s="566"/>
      <c r="AH32" s="566"/>
      <c r="AI32" s="431"/>
      <c r="AJ32" s="569"/>
      <c r="AK32" s="431"/>
      <c r="AL32" s="572"/>
      <c r="AM32" s="431"/>
      <c r="AN32" s="434"/>
      <c r="AO32" s="431"/>
      <c r="AP32" s="434"/>
      <c r="AQ32" s="431"/>
      <c r="AR32" s="12"/>
    </row>
    <row r="33" spans="1:44" ht="55.5" customHeight="1" x14ac:dyDescent="0.25">
      <c r="A33" s="546" t="s">
        <v>110</v>
      </c>
      <c r="B33" s="546" t="s">
        <v>225</v>
      </c>
      <c r="C33" s="546" t="s">
        <v>226</v>
      </c>
      <c r="D33" s="546" t="s">
        <v>227</v>
      </c>
      <c r="E33" s="504">
        <v>0.02</v>
      </c>
      <c r="F33" s="555" t="s">
        <v>239</v>
      </c>
      <c r="G33" s="558" t="s">
        <v>240</v>
      </c>
      <c r="H33" s="180" t="s">
        <v>241</v>
      </c>
      <c r="I33" s="203">
        <v>1</v>
      </c>
      <c r="J33" s="204" t="s">
        <v>242</v>
      </c>
      <c r="K33" s="203">
        <v>1</v>
      </c>
      <c r="L33" s="180" t="s">
        <v>237</v>
      </c>
      <c r="M33" s="189" t="s">
        <v>238</v>
      </c>
      <c r="N33" s="189" t="s">
        <v>234</v>
      </c>
      <c r="O33" s="190"/>
      <c r="P33" s="190"/>
      <c r="Q33" s="201"/>
      <c r="R33" s="201"/>
      <c r="S33" s="552"/>
      <c r="T33" s="552"/>
      <c r="U33" s="552"/>
      <c r="V33" s="552"/>
      <c r="W33" s="552"/>
      <c r="X33" s="552"/>
      <c r="Y33" s="552"/>
      <c r="Z33" s="552"/>
      <c r="AA33" s="552"/>
      <c r="AB33" s="552"/>
      <c r="AC33" s="552"/>
      <c r="AD33" s="552"/>
      <c r="AE33" s="564"/>
      <c r="AF33" s="564"/>
      <c r="AG33" s="564"/>
      <c r="AH33" s="564"/>
      <c r="AI33" s="429">
        <f t="shared" ref="AI33" si="5">1/K33</f>
        <v>1</v>
      </c>
      <c r="AJ33" s="567"/>
      <c r="AK33" s="429" t="e">
        <f t="shared" ref="AK33" si="6">1/M33</f>
        <v>#VALUE!</v>
      </c>
      <c r="AL33" s="570"/>
      <c r="AM33" s="429" t="e">
        <f t="shared" ref="AM33" si="7">1/O33</f>
        <v>#DIV/0!</v>
      </c>
      <c r="AN33" s="181"/>
      <c r="AO33" s="429" t="e">
        <f t="shared" ref="AO33" si="8">1/Q33</f>
        <v>#DIV/0!</v>
      </c>
      <c r="AP33" s="432"/>
      <c r="AQ33" s="429" t="e">
        <f t="shared" ref="AQ33" si="9">SUM(AI33+AK33+AM33+AO33)</f>
        <v>#VALUE!</v>
      </c>
      <c r="AR33" s="12"/>
    </row>
    <row r="34" spans="1:44" ht="27.75" customHeight="1" thickBot="1" x14ac:dyDescent="0.3">
      <c r="A34" s="547"/>
      <c r="B34" s="547"/>
      <c r="C34" s="547"/>
      <c r="D34" s="547"/>
      <c r="E34" s="505"/>
      <c r="F34" s="556"/>
      <c r="G34" s="559"/>
      <c r="H34" s="180"/>
      <c r="I34" s="185"/>
      <c r="J34" s="186"/>
      <c r="K34" s="193"/>
      <c r="L34" s="180"/>
      <c r="M34" s="189"/>
      <c r="N34" s="189"/>
      <c r="O34" s="192"/>
      <c r="P34" s="192"/>
      <c r="Q34" s="194"/>
      <c r="R34" s="194"/>
      <c r="S34" s="553"/>
      <c r="T34" s="553"/>
      <c r="U34" s="553"/>
      <c r="V34" s="553"/>
      <c r="W34" s="553"/>
      <c r="X34" s="553"/>
      <c r="Y34" s="553"/>
      <c r="Z34" s="553"/>
      <c r="AA34" s="553"/>
      <c r="AB34" s="553"/>
      <c r="AC34" s="553"/>
      <c r="AD34" s="553"/>
      <c r="AE34" s="565"/>
      <c r="AF34" s="565"/>
      <c r="AG34" s="565"/>
      <c r="AH34" s="565"/>
      <c r="AI34" s="430"/>
      <c r="AJ34" s="568"/>
      <c r="AK34" s="430"/>
      <c r="AL34" s="571"/>
      <c r="AM34" s="430"/>
      <c r="AN34" s="433"/>
      <c r="AO34" s="430"/>
      <c r="AP34" s="433"/>
      <c r="AQ34" s="430"/>
      <c r="AR34" s="12"/>
    </row>
    <row r="35" spans="1:44" ht="15.75" thickBot="1" x14ac:dyDescent="0.3">
      <c r="A35" s="548"/>
      <c r="B35" s="548"/>
      <c r="C35" s="548"/>
      <c r="D35" s="548"/>
      <c r="E35" s="506"/>
      <c r="F35" s="557"/>
      <c r="G35" s="560"/>
      <c r="H35" s="183"/>
      <c r="I35" s="149">
        <f>SUM(I33:I34)</f>
        <v>1</v>
      </c>
      <c r="J35" s="189"/>
      <c r="K35" s="195"/>
      <c r="L35" s="180"/>
      <c r="M35" s="189"/>
      <c r="N35" s="189"/>
      <c r="O35" s="196"/>
      <c r="P35" s="196"/>
      <c r="Q35" s="197"/>
      <c r="R35" s="197"/>
      <c r="S35" s="554"/>
      <c r="T35" s="554"/>
      <c r="U35" s="554"/>
      <c r="V35" s="554"/>
      <c r="W35" s="554"/>
      <c r="X35" s="554"/>
      <c r="Y35" s="554"/>
      <c r="Z35" s="554"/>
      <c r="AA35" s="554"/>
      <c r="AB35" s="554"/>
      <c r="AC35" s="554"/>
      <c r="AD35" s="554"/>
      <c r="AE35" s="566"/>
      <c r="AF35" s="566"/>
      <c r="AG35" s="566"/>
      <c r="AH35" s="566"/>
      <c r="AI35" s="431"/>
      <c r="AJ35" s="569"/>
      <c r="AK35" s="431"/>
      <c r="AL35" s="572"/>
      <c r="AM35" s="431"/>
      <c r="AN35" s="434"/>
      <c r="AO35" s="431"/>
      <c r="AP35" s="434"/>
      <c r="AQ35" s="431"/>
      <c r="AR35" s="12"/>
    </row>
    <row r="36" spans="1:44" ht="72" customHeight="1" x14ac:dyDescent="0.25">
      <c r="A36" s="546" t="s">
        <v>211</v>
      </c>
      <c r="B36" s="546" t="s">
        <v>212</v>
      </c>
      <c r="C36" s="546" t="s">
        <v>213</v>
      </c>
      <c r="D36" s="546" t="s">
        <v>214</v>
      </c>
      <c r="E36" s="504">
        <v>0.04</v>
      </c>
      <c r="F36" s="555" t="s">
        <v>243</v>
      </c>
      <c r="G36" s="558" t="s">
        <v>244</v>
      </c>
      <c r="H36" s="180" t="s">
        <v>245</v>
      </c>
      <c r="I36" s="185">
        <v>0.5</v>
      </c>
      <c r="J36" s="186" t="s">
        <v>246</v>
      </c>
      <c r="K36" s="203">
        <v>1</v>
      </c>
      <c r="L36" s="180" t="s">
        <v>247</v>
      </c>
      <c r="M36" s="189" t="s">
        <v>238</v>
      </c>
      <c r="N36" s="189" t="s">
        <v>234</v>
      </c>
      <c r="O36" s="190"/>
      <c r="P36" s="190"/>
      <c r="Q36" s="201"/>
      <c r="R36" s="201"/>
      <c r="S36" s="552"/>
      <c r="T36" s="552"/>
      <c r="U36" s="552"/>
      <c r="V36" s="552"/>
      <c r="W36" s="552"/>
      <c r="X36" s="552"/>
      <c r="Y36" s="552"/>
      <c r="Z36" s="552"/>
      <c r="AA36" s="552"/>
      <c r="AB36" s="552"/>
      <c r="AC36" s="552"/>
      <c r="AD36" s="552"/>
      <c r="AE36" s="564"/>
      <c r="AF36" s="564"/>
      <c r="AG36" s="564"/>
      <c r="AH36" s="564"/>
      <c r="AI36" s="429">
        <f t="shared" ref="AI36" si="10">1/K36</f>
        <v>1</v>
      </c>
      <c r="AJ36" s="567"/>
      <c r="AK36" s="429" t="e">
        <f t="shared" ref="AK36" si="11">1/M36</f>
        <v>#VALUE!</v>
      </c>
      <c r="AL36" s="570"/>
      <c r="AM36" s="429" t="e">
        <f t="shared" ref="AM36" si="12">1/O36</f>
        <v>#DIV/0!</v>
      </c>
      <c r="AN36" s="181"/>
      <c r="AO36" s="429" t="e">
        <f t="shared" ref="AO36" si="13">1/Q36</f>
        <v>#DIV/0!</v>
      </c>
      <c r="AP36" s="432"/>
      <c r="AQ36" s="429" t="e">
        <f t="shared" ref="AQ36" si="14">SUM(AI36+AK36+AM36+AO36)</f>
        <v>#VALUE!</v>
      </c>
      <c r="AR36" s="12"/>
    </row>
    <row r="37" spans="1:44" ht="53.25" customHeight="1" thickBot="1" x14ac:dyDescent="0.3">
      <c r="A37" s="547"/>
      <c r="B37" s="547"/>
      <c r="C37" s="547"/>
      <c r="D37" s="547"/>
      <c r="E37" s="505"/>
      <c r="F37" s="556"/>
      <c r="G37" s="559"/>
      <c r="H37" s="180" t="s">
        <v>248</v>
      </c>
      <c r="I37" s="185">
        <v>0.5</v>
      </c>
      <c r="J37" s="186" t="s">
        <v>246</v>
      </c>
      <c r="K37" s="203">
        <v>1</v>
      </c>
      <c r="L37" s="180" t="s">
        <v>247</v>
      </c>
      <c r="M37" s="189" t="s">
        <v>238</v>
      </c>
      <c r="N37" s="189" t="s">
        <v>234</v>
      </c>
      <c r="O37" s="192"/>
      <c r="P37" s="192"/>
      <c r="Q37" s="194"/>
      <c r="R37" s="194"/>
      <c r="S37" s="553"/>
      <c r="T37" s="553"/>
      <c r="U37" s="553"/>
      <c r="V37" s="553"/>
      <c r="W37" s="553"/>
      <c r="X37" s="553"/>
      <c r="Y37" s="553"/>
      <c r="Z37" s="553"/>
      <c r="AA37" s="553"/>
      <c r="AB37" s="553"/>
      <c r="AC37" s="553"/>
      <c r="AD37" s="553"/>
      <c r="AE37" s="565"/>
      <c r="AF37" s="565"/>
      <c r="AG37" s="565"/>
      <c r="AH37" s="565"/>
      <c r="AI37" s="430"/>
      <c r="AJ37" s="568"/>
      <c r="AK37" s="430"/>
      <c r="AL37" s="571"/>
      <c r="AM37" s="430"/>
      <c r="AN37" s="433"/>
      <c r="AO37" s="430"/>
      <c r="AP37" s="433"/>
      <c r="AQ37" s="430"/>
      <c r="AR37" s="12"/>
    </row>
    <row r="38" spans="1:44" ht="15.75" thickBot="1" x14ac:dyDescent="0.3">
      <c r="A38" s="548"/>
      <c r="B38" s="548"/>
      <c r="C38" s="548"/>
      <c r="D38" s="548"/>
      <c r="E38" s="506"/>
      <c r="F38" s="557"/>
      <c r="G38" s="560"/>
      <c r="H38" s="183"/>
      <c r="I38" s="149">
        <f>SUM(I36:I37)</f>
        <v>1</v>
      </c>
      <c r="J38" s="189"/>
      <c r="K38" s="195"/>
      <c r="L38" s="180"/>
      <c r="M38" s="189"/>
      <c r="N38" s="189"/>
      <c r="O38" s="196"/>
      <c r="P38" s="196"/>
      <c r="Q38" s="197"/>
      <c r="R38" s="197"/>
      <c r="S38" s="554"/>
      <c r="T38" s="554"/>
      <c r="U38" s="554"/>
      <c r="V38" s="554"/>
      <c r="W38" s="554"/>
      <c r="X38" s="554"/>
      <c r="Y38" s="554"/>
      <c r="Z38" s="554"/>
      <c r="AA38" s="554"/>
      <c r="AB38" s="554"/>
      <c r="AC38" s="554"/>
      <c r="AD38" s="554"/>
      <c r="AE38" s="566"/>
      <c r="AF38" s="566"/>
      <c r="AG38" s="566"/>
      <c r="AH38" s="566"/>
      <c r="AI38" s="431"/>
      <c r="AJ38" s="569"/>
      <c r="AK38" s="431"/>
      <c r="AL38" s="572"/>
      <c r="AM38" s="431"/>
      <c r="AN38" s="434"/>
      <c r="AO38" s="431"/>
      <c r="AP38" s="434"/>
      <c r="AQ38" s="431"/>
      <c r="AR38" s="12"/>
    </row>
    <row r="39" spans="1:44" ht="45" customHeight="1" x14ac:dyDescent="0.25">
      <c r="A39" s="546" t="s">
        <v>211</v>
      </c>
      <c r="B39" s="546" t="s">
        <v>212</v>
      </c>
      <c r="C39" s="546" t="s">
        <v>213</v>
      </c>
      <c r="D39" s="546" t="s">
        <v>214</v>
      </c>
      <c r="E39" s="504">
        <v>0.05</v>
      </c>
      <c r="F39" s="555" t="s">
        <v>249</v>
      </c>
      <c r="G39" s="558" t="s">
        <v>250</v>
      </c>
      <c r="H39" s="180" t="s">
        <v>251</v>
      </c>
      <c r="I39" s="185">
        <v>0.2</v>
      </c>
      <c r="J39" s="186" t="s">
        <v>252</v>
      </c>
      <c r="K39" s="203">
        <v>1</v>
      </c>
      <c r="L39" s="191" t="s">
        <v>225</v>
      </c>
      <c r="M39" s="189" t="s">
        <v>238</v>
      </c>
      <c r="N39" s="189" t="s">
        <v>253</v>
      </c>
      <c r="O39" s="190"/>
      <c r="P39" s="190"/>
      <c r="Q39" s="201"/>
      <c r="R39" s="201"/>
      <c r="S39" s="552"/>
      <c r="T39" s="552"/>
      <c r="U39" s="552"/>
      <c r="V39" s="552"/>
      <c r="W39" s="552"/>
      <c r="X39" s="552"/>
      <c r="Y39" s="552"/>
      <c r="Z39" s="552"/>
      <c r="AA39" s="552"/>
      <c r="AB39" s="552"/>
      <c r="AC39" s="552"/>
      <c r="AD39" s="552"/>
      <c r="AE39" s="564"/>
      <c r="AF39" s="564"/>
      <c r="AG39" s="564"/>
      <c r="AH39" s="564"/>
      <c r="AI39" s="429">
        <f t="shared" ref="AI39" si="15">1/K39</f>
        <v>1</v>
      </c>
      <c r="AJ39" s="567"/>
      <c r="AK39" s="429" t="e">
        <f t="shared" ref="AK39" si="16">1/M39</f>
        <v>#VALUE!</v>
      </c>
      <c r="AL39" s="570"/>
      <c r="AM39" s="429" t="e">
        <f t="shared" ref="AM39" si="17">1/O39</f>
        <v>#DIV/0!</v>
      </c>
      <c r="AN39" s="181"/>
      <c r="AO39" s="429" t="e">
        <f t="shared" ref="AO39" si="18">1/Q39</f>
        <v>#DIV/0!</v>
      </c>
      <c r="AP39" s="432"/>
      <c r="AQ39" s="429" t="e">
        <f t="shared" ref="AQ39" si="19">SUM(AI39+AK39+AM39+AO39)</f>
        <v>#VALUE!</v>
      </c>
      <c r="AR39" s="12"/>
    </row>
    <row r="40" spans="1:44" ht="27.75" customHeight="1" x14ac:dyDescent="0.25">
      <c r="A40" s="547"/>
      <c r="B40" s="547"/>
      <c r="C40" s="547"/>
      <c r="D40" s="547"/>
      <c r="E40" s="505"/>
      <c r="F40" s="556"/>
      <c r="G40" s="559"/>
      <c r="H40" s="180" t="s">
        <v>254</v>
      </c>
      <c r="I40" s="185">
        <v>0.4</v>
      </c>
      <c r="J40" s="186" t="s">
        <v>255</v>
      </c>
      <c r="K40" s="203">
        <v>1</v>
      </c>
      <c r="L40" s="191" t="s">
        <v>225</v>
      </c>
      <c r="M40" s="189" t="s">
        <v>256</v>
      </c>
      <c r="N40" s="189"/>
      <c r="O40" s="192"/>
      <c r="P40" s="192"/>
      <c r="Q40" s="194"/>
      <c r="R40" s="194"/>
      <c r="S40" s="553"/>
      <c r="T40" s="553"/>
      <c r="U40" s="553"/>
      <c r="V40" s="553"/>
      <c r="W40" s="553"/>
      <c r="X40" s="553"/>
      <c r="Y40" s="553"/>
      <c r="Z40" s="553"/>
      <c r="AA40" s="553"/>
      <c r="AB40" s="553"/>
      <c r="AC40" s="553"/>
      <c r="AD40" s="553"/>
      <c r="AE40" s="565"/>
      <c r="AF40" s="565"/>
      <c r="AG40" s="565"/>
      <c r="AH40" s="565"/>
      <c r="AI40" s="430"/>
      <c r="AJ40" s="568"/>
      <c r="AK40" s="430"/>
      <c r="AL40" s="571"/>
      <c r="AM40" s="430"/>
      <c r="AN40" s="433"/>
      <c r="AO40" s="430"/>
      <c r="AP40" s="433"/>
      <c r="AQ40" s="430"/>
      <c r="AR40" s="12"/>
    </row>
    <row r="41" spans="1:44" ht="27.75" customHeight="1" x14ac:dyDescent="0.25">
      <c r="A41" s="547"/>
      <c r="B41" s="547"/>
      <c r="C41" s="547"/>
      <c r="D41" s="547"/>
      <c r="E41" s="505"/>
      <c r="F41" s="556"/>
      <c r="G41" s="559"/>
      <c r="H41" s="180" t="s">
        <v>257</v>
      </c>
      <c r="I41" s="185">
        <v>0.2</v>
      </c>
      <c r="J41" s="186" t="s">
        <v>258</v>
      </c>
      <c r="K41" s="203">
        <v>1</v>
      </c>
      <c r="L41" s="191" t="s">
        <v>225</v>
      </c>
      <c r="M41" s="189" t="s">
        <v>256</v>
      </c>
      <c r="N41" s="189"/>
      <c r="O41" s="192"/>
      <c r="P41" s="192"/>
      <c r="Q41" s="194"/>
      <c r="R41" s="194"/>
      <c r="S41" s="553"/>
      <c r="T41" s="553"/>
      <c r="U41" s="553"/>
      <c r="V41" s="553"/>
      <c r="W41" s="553"/>
      <c r="X41" s="553"/>
      <c r="Y41" s="553"/>
      <c r="Z41" s="553"/>
      <c r="AA41" s="553"/>
      <c r="AB41" s="553"/>
      <c r="AC41" s="553"/>
      <c r="AD41" s="553"/>
      <c r="AE41" s="565"/>
      <c r="AF41" s="565"/>
      <c r="AG41" s="565"/>
      <c r="AH41" s="565"/>
      <c r="AI41" s="430"/>
      <c r="AJ41" s="568"/>
      <c r="AK41" s="430"/>
      <c r="AL41" s="571"/>
      <c r="AM41" s="430"/>
      <c r="AN41" s="433"/>
      <c r="AO41" s="430"/>
      <c r="AP41" s="433"/>
      <c r="AQ41" s="430"/>
      <c r="AR41" s="12"/>
    </row>
    <row r="42" spans="1:44" ht="50.25" customHeight="1" x14ac:dyDescent="0.25">
      <c r="A42" s="547"/>
      <c r="B42" s="547"/>
      <c r="C42" s="547"/>
      <c r="D42" s="547"/>
      <c r="E42" s="505"/>
      <c r="F42" s="556"/>
      <c r="G42" s="559"/>
      <c r="H42" s="180" t="s">
        <v>259</v>
      </c>
      <c r="I42" s="145">
        <v>0.1</v>
      </c>
      <c r="J42" s="189" t="s">
        <v>260</v>
      </c>
      <c r="K42" s="203">
        <v>1</v>
      </c>
      <c r="L42" s="191" t="s">
        <v>225</v>
      </c>
      <c r="M42" s="189" t="s">
        <v>238</v>
      </c>
      <c r="N42" s="189" t="s">
        <v>253</v>
      </c>
      <c r="O42" s="192"/>
      <c r="P42" s="192"/>
      <c r="Q42" s="194"/>
      <c r="R42" s="194"/>
      <c r="S42" s="553"/>
      <c r="T42" s="553"/>
      <c r="U42" s="553"/>
      <c r="V42" s="553"/>
      <c r="W42" s="553"/>
      <c r="X42" s="553"/>
      <c r="Y42" s="553"/>
      <c r="Z42" s="553"/>
      <c r="AA42" s="553"/>
      <c r="AB42" s="553"/>
      <c r="AC42" s="553"/>
      <c r="AD42" s="553"/>
      <c r="AE42" s="565"/>
      <c r="AF42" s="565"/>
      <c r="AG42" s="565"/>
      <c r="AH42" s="565"/>
      <c r="AI42" s="430"/>
      <c r="AJ42" s="568"/>
      <c r="AK42" s="430"/>
      <c r="AL42" s="571"/>
      <c r="AM42" s="430"/>
      <c r="AN42" s="433"/>
      <c r="AO42" s="430"/>
      <c r="AP42" s="433"/>
      <c r="AQ42" s="430"/>
      <c r="AR42" s="12"/>
    </row>
    <row r="43" spans="1:44" ht="38.25" customHeight="1" thickBot="1" x14ac:dyDescent="0.3">
      <c r="A43" s="547"/>
      <c r="B43" s="547"/>
      <c r="C43" s="547"/>
      <c r="D43" s="547"/>
      <c r="E43" s="505"/>
      <c r="F43" s="556"/>
      <c r="G43" s="559"/>
      <c r="H43" s="182" t="s">
        <v>261</v>
      </c>
      <c r="I43" s="147">
        <v>0.1</v>
      </c>
      <c r="J43" s="189"/>
      <c r="K43" s="203">
        <v>1</v>
      </c>
      <c r="L43" s="191" t="s">
        <v>225</v>
      </c>
      <c r="M43" s="189" t="s">
        <v>238</v>
      </c>
      <c r="N43" s="189" t="s">
        <v>253</v>
      </c>
      <c r="O43" s="192"/>
      <c r="P43" s="192"/>
      <c r="Q43" s="194"/>
      <c r="R43" s="194"/>
      <c r="S43" s="553"/>
      <c r="T43" s="553"/>
      <c r="U43" s="553"/>
      <c r="V43" s="553"/>
      <c r="W43" s="553"/>
      <c r="X43" s="553"/>
      <c r="Y43" s="553"/>
      <c r="Z43" s="553"/>
      <c r="AA43" s="553"/>
      <c r="AB43" s="553"/>
      <c r="AC43" s="553"/>
      <c r="AD43" s="553"/>
      <c r="AE43" s="565"/>
      <c r="AF43" s="565"/>
      <c r="AG43" s="565"/>
      <c r="AH43" s="565"/>
      <c r="AI43" s="430"/>
      <c r="AJ43" s="568"/>
      <c r="AK43" s="430"/>
      <c r="AL43" s="571"/>
      <c r="AM43" s="430"/>
      <c r="AN43" s="433"/>
      <c r="AO43" s="430"/>
      <c r="AP43" s="433"/>
      <c r="AQ43" s="430"/>
      <c r="AR43" s="12"/>
    </row>
    <row r="44" spans="1:44" ht="15.75" thickBot="1" x14ac:dyDescent="0.3">
      <c r="A44" s="548"/>
      <c r="B44" s="548"/>
      <c r="C44" s="548"/>
      <c r="D44" s="548"/>
      <c r="E44" s="506"/>
      <c r="F44" s="557"/>
      <c r="G44" s="560"/>
      <c r="H44" s="183"/>
      <c r="I44" s="149">
        <f t="shared" ref="I44" si="20">SUM(I39:I43)</f>
        <v>1</v>
      </c>
      <c r="J44" s="189"/>
      <c r="K44" s="195"/>
      <c r="L44" s="180"/>
      <c r="M44" s="189"/>
      <c r="N44" s="189"/>
      <c r="O44" s="196"/>
      <c r="P44" s="196"/>
      <c r="Q44" s="197"/>
      <c r="R44" s="197"/>
      <c r="S44" s="554"/>
      <c r="T44" s="554"/>
      <c r="U44" s="554"/>
      <c r="V44" s="554"/>
      <c r="W44" s="554"/>
      <c r="X44" s="554"/>
      <c r="Y44" s="554"/>
      <c r="Z44" s="554"/>
      <c r="AA44" s="554"/>
      <c r="AB44" s="554"/>
      <c r="AC44" s="554"/>
      <c r="AD44" s="554"/>
      <c r="AE44" s="566"/>
      <c r="AF44" s="566"/>
      <c r="AG44" s="566"/>
      <c r="AH44" s="566"/>
      <c r="AI44" s="431"/>
      <c r="AJ44" s="569"/>
      <c r="AK44" s="431"/>
      <c r="AL44" s="572"/>
      <c r="AM44" s="431"/>
      <c r="AN44" s="434"/>
      <c r="AO44" s="431"/>
      <c r="AP44" s="434"/>
      <c r="AQ44" s="431"/>
      <c r="AR44" s="12"/>
    </row>
    <row r="45" spans="1:44" ht="50.25" customHeight="1" x14ac:dyDescent="0.25">
      <c r="A45" s="546" t="s">
        <v>211</v>
      </c>
      <c r="B45" s="546" t="s">
        <v>212</v>
      </c>
      <c r="C45" s="546" t="s">
        <v>213</v>
      </c>
      <c r="D45" s="546" t="s">
        <v>214</v>
      </c>
      <c r="E45" s="504">
        <v>0.04</v>
      </c>
      <c r="F45" s="555" t="s">
        <v>262</v>
      </c>
      <c r="G45" s="558" t="s">
        <v>263</v>
      </c>
      <c r="H45" s="180" t="s">
        <v>264</v>
      </c>
      <c r="I45" s="185">
        <v>1</v>
      </c>
      <c r="J45" s="186" t="s">
        <v>265</v>
      </c>
      <c r="K45" s="203">
        <v>1</v>
      </c>
      <c r="L45" s="191" t="s">
        <v>225</v>
      </c>
      <c r="M45" s="189" t="s">
        <v>238</v>
      </c>
      <c r="N45" s="189" t="s">
        <v>266</v>
      </c>
      <c r="O45" s="190"/>
      <c r="P45" s="190"/>
      <c r="Q45" s="201"/>
      <c r="R45" s="201"/>
      <c r="S45" s="552"/>
      <c r="T45" s="552"/>
      <c r="U45" s="552"/>
      <c r="V45" s="552"/>
      <c r="W45" s="552"/>
      <c r="X45" s="552"/>
      <c r="Y45" s="552"/>
      <c r="Z45" s="552"/>
      <c r="AA45" s="552"/>
      <c r="AB45" s="552"/>
      <c r="AC45" s="552"/>
      <c r="AD45" s="552"/>
      <c r="AE45" s="564"/>
      <c r="AF45" s="564"/>
      <c r="AG45" s="564"/>
      <c r="AH45" s="564"/>
      <c r="AI45" s="429">
        <f t="shared" ref="AI45" si="21">1/K45</f>
        <v>1</v>
      </c>
      <c r="AJ45" s="567"/>
      <c r="AK45" s="429" t="e">
        <f t="shared" ref="AK45" si="22">1/M45</f>
        <v>#VALUE!</v>
      </c>
      <c r="AL45" s="570"/>
      <c r="AM45" s="429" t="e">
        <f t="shared" ref="AM45" si="23">1/O45</f>
        <v>#DIV/0!</v>
      </c>
      <c r="AN45" s="181"/>
      <c r="AO45" s="429" t="e">
        <f t="shared" ref="AO45" si="24">1/Q45</f>
        <v>#DIV/0!</v>
      </c>
      <c r="AP45" s="432"/>
      <c r="AQ45" s="429" t="e">
        <f t="shared" ref="AQ45" si="25">SUM(AI45+AK45+AM45+AO45)</f>
        <v>#VALUE!</v>
      </c>
      <c r="AR45" s="12"/>
    </row>
    <row r="46" spans="1:44" ht="27.75" customHeight="1" x14ac:dyDescent="0.25">
      <c r="A46" s="547"/>
      <c r="B46" s="547"/>
      <c r="C46" s="547"/>
      <c r="D46" s="547"/>
      <c r="E46" s="505"/>
      <c r="F46" s="556"/>
      <c r="G46" s="559"/>
      <c r="H46" s="180"/>
      <c r="I46" s="185"/>
      <c r="J46" s="186"/>
      <c r="K46" s="193"/>
      <c r="L46" s="180"/>
      <c r="M46" s="189"/>
      <c r="N46" s="189"/>
      <c r="O46" s="192"/>
      <c r="P46" s="192"/>
      <c r="Q46" s="194"/>
      <c r="R46" s="194"/>
      <c r="S46" s="553"/>
      <c r="T46" s="553"/>
      <c r="U46" s="553"/>
      <c r="V46" s="553"/>
      <c r="W46" s="553"/>
      <c r="X46" s="553"/>
      <c r="Y46" s="553"/>
      <c r="Z46" s="553"/>
      <c r="AA46" s="553"/>
      <c r="AB46" s="553"/>
      <c r="AC46" s="553"/>
      <c r="AD46" s="553"/>
      <c r="AE46" s="565"/>
      <c r="AF46" s="565"/>
      <c r="AG46" s="565"/>
      <c r="AH46" s="565"/>
      <c r="AI46" s="430"/>
      <c r="AJ46" s="568"/>
      <c r="AK46" s="430"/>
      <c r="AL46" s="571"/>
      <c r="AM46" s="430"/>
      <c r="AN46" s="433"/>
      <c r="AO46" s="430"/>
      <c r="AP46" s="433"/>
      <c r="AQ46" s="430"/>
      <c r="AR46" s="12"/>
    </row>
    <row r="47" spans="1:44" ht="38.25" customHeight="1" thickBot="1" x14ac:dyDescent="0.3">
      <c r="A47" s="547"/>
      <c r="B47" s="547"/>
      <c r="C47" s="547"/>
      <c r="D47" s="547"/>
      <c r="E47" s="505"/>
      <c r="F47" s="556"/>
      <c r="G47" s="559"/>
      <c r="H47" s="182"/>
      <c r="I47" s="147"/>
      <c r="J47" s="189"/>
      <c r="K47" s="193"/>
      <c r="L47" s="180"/>
      <c r="M47" s="189"/>
      <c r="N47" s="189"/>
      <c r="O47" s="192"/>
      <c r="P47" s="192"/>
      <c r="Q47" s="194"/>
      <c r="R47" s="194"/>
      <c r="S47" s="553"/>
      <c r="T47" s="553"/>
      <c r="U47" s="553"/>
      <c r="V47" s="553"/>
      <c r="W47" s="553"/>
      <c r="X47" s="553"/>
      <c r="Y47" s="553"/>
      <c r="Z47" s="553"/>
      <c r="AA47" s="553"/>
      <c r="AB47" s="553"/>
      <c r="AC47" s="553"/>
      <c r="AD47" s="553"/>
      <c r="AE47" s="565"/>
      <c r="AF47" s="565"/>
      <c r="AG47" s="565"/>
      <c r="AH47" s="565"/>
      <c r="AI47" s="430"/>
      <c r="AJ47" s="568"/>
      <c r="AK47" s="430"/>
      <c r="AL47" s="571"/>
      <c r="AM47" s="430"/>
      <c r="AN47" s="433"/>
      <c r="AO47" s="430"/>
      <c r="AP47" s="433"/>
      <c r="AQ47" s="430"/>
      <c r="AR47" s="12"/>
    </row>
    <row r="48" spans="1:44" ht="15.75" thickBot="1" x14ac:dyDescent="0.3">
      <c r="A48" s="548"/>
      <c r="B48" s="548"/>
      <c r="C48" s="548"/>
      <c r="D48" s="548"/>
      <c r="E48" s="506"/>
      <c r="F48" s="557"/>
      <c r="G48" s="560"/>
      <c r="H48" s="183"/>
      <c r="I48" s="149">
        <f>SUM(I45:I47)</f>
        <v>1</v>
      </c>
      <c r="J48" s="189"/>
      <c r="K48" s="195"/>
      <c r="L48" s="180"/>
      <c r="M48" s="189"/>
      <c r="N48" s="189"/>
      <c r="O48" s="196"/>
      <c r="P48" s="196"/>
      <c r="Q48" s="197"/>
      <c r="R48" s="197"/>
      <c r="S48" s="554"/>
      <c r="T48" s="554"/>
      <c r="U48" s="554"/>
      <c r="V48" s="554"/>
      <c r="W48" s="554"/>
      <c r="X48" s="554"/>
      <c r="Y48" s="554"/>
      <c r="Z48" s="554"/>
      <c r="AA48" s="554"/>
      <c r="AB48" s="554"/>
      <c r="AC48" s="554"/>
      <c r="AD48" s="554"/>
      <c r="AE48" s="566"/>
      <c r="AF48" s="566"/>
      <c r="AG48" s="566"/>
      <c r="AH48" s="566"/>
      <c r="AI48" s="431"/>
      <c r="AJ48" s="569"/>
      <c r="AK48" s="431"/>
      <c r="AL48" s="572"/>
      <c r="AM48" s="431"/>
      <c r="AN48" s="434"/>
      <c r="AO48" s="431"/>
      <c r="AP48" s="434"/>
      <c r="AQ48" s="431"/>
      <c r="AR48" s="12"/>
    </row>
    <row r="49" spans="1:44" ht="27.75" customHeight="1" x14ac:dyDescent="0.25">
      <c r="A49" s="546"/>
      <c r="B49" s="546"/>
      <c r="C49" s="546"/>
      <c r="D49" s="546"/>
      <c r="E49" s="504">
        <v>0.01</v>
      </c>
      <c r="F49" s="555" t="s">
        <v>267</v>
      </c>
      <c r="G49" s="558" t="s">
        <v>268</v>
      </c>
      <c r="H49" s="180" t="s">
        <v>269</v>
      </c>
      <c r="I49" s="185">
        <v>0.4</v>
      </c>
      <c r="J49" s="573" t="s">
        <v>270</v>
      </c>
      <c r="K49" s="203">
        <v>1</v>
      </c>
      <c r="L49" s="575" t="s">
        <v>271</v>
      </c>
      <c r="M49" s="561" t="s">
        <v>238</v>
      </c>
      <c r="N49" s="561" t="s">
        <v>234</v>
      </c>
      <c r="O49" s="190"/>
      <c r="P49" s="190"/>
      <c r="Q49" s="201"/>
      <c r="R49" s="201"/>
      <c r="S49" s="552"/>
      <c r="T49" s="552"/>
      <c r="U49" s="552"/>
      <c r="V49" s="552"/>
      <c r="W49" s="552"/>
      <c r="X49" s="552"/>
      <c r="Y49" s="552"/>
      <c r="Z49" s="552"/>
      <c r="AA49" s="552"/>
      <c r="AB49" s="552"/>
      <c r="AC49" s="552"/>
      <c r="AD49" s="552"/>
      <c r="AE49" s="564"/>
      <c r="AF49" s="564"/>
      <c r="AG49" s="564"/>
      <c r="AH49" s="564"/>
      <c r="AI49" s="429">
        <f t="shared" ref="AI49" si="26">1/K49</f>
        <v>1</v>
      </c>
      <c r="AJ49" s="567"/>
      <c r="AK49" s="429" t="e">
        <f t="shared" ref="AK49" si="27">1/M49</f>
        <v>#VALUE!</v>
      </c>
      <c r="AL49" s="570"/>
      <c r="AM49" s="429" t="e">
        <f t="shared" ref="AM49" si="28">1/O49</f>
        <v>#DIV/0!</v>
      </c>
      <c r="AN49" s="181"/>
      <c r="AO49" s="429" t="e">
        <f t="shared" ref="AO49" si="29">1/Q49</f>
        <v>#DIV/0!</v>
      </c>
      <c r="AP49" s="432"/>
      <c r="AQ49" s="429" t="e">
        <f t="shared" ref="AQ49" si="30">SUM(AI49+AK49+AM49+AO49)</f>
        <v>#VALUE!</v>
      </c>
      <c r="AR49" s="12"/>
    </row>
    <row r="50" spans="1:44" ht="27.75" customHeight="1" x14ac:dyDescent="0.25">
      <c r="A50" s="547"/>
      <c r="B50" s="547"/>
      <c r="C50" s="547"/>
      <c r="D50" s="547"/>
      <c r="E50" s="505"/>
      <c r="F50" s="556"/>
      <c r="G50" s="559"/>
      <c r="H50" s="180" t="s">
        <v>272</v>
      </c>
      <c r="I50" s="185">
        <v>0.6</v>
      </c>
      <c r="J50" s="574"/>
      <c r="K50" s="203">
        <v>1</v>
      </c>
      <c r="L50" s="576"/>
      <c r="M50" s="563"/>
      <c r="N50" s="563"/>
      <c r="O50" s="192"/>
      <c r="P50" s="192"/>
      <c r="Q50" s="194"/>
      <c r="R50" s="194"/>
      <c r="S50" s="553"/>
      <c r="T50" s="553"/>
      <c r="U50" s="553"/>
      <c r="V50" s="553"/>
      <c r="W50" s="553"/>
      <c r="X50" s="553"/>
      <c r="Y50" s="553"/>
      <c r="Z50" s="553"/>
      <c r="AA50" s="553"/>
      <c r="AB50" s="553"/>
      <c r="AC50" s="553"/>
      <c r="AD50" s="553"/>
      <c r="AE50" s="565"/>
      <c r="AF50" s="565"/>
      <c r="AG50" s="565"/>
      <c r="AH50" s="565"/>
      <c r="AI50" s="430"/>
      <c r="AJ50" s="568"/>
      <c r="AK50" s="430"/>
      <c r="AL50" s="571"/>
      <c r="AM50" s="430"/>
      <c r="AN50" s="433"/>
      <c r="AO50" s="430"/>
      <c r="AP50" s="433"/>
      <c r="AQ50" s="430"/>
      <c r="AR50" s="12"/>
    </row>
    <row r="51" spans="1:44" ht="38.25" customHeight="1" thickBot="1" x14ac:dyDescent="0.3">
      <c r="A51" s="547"/>
      <c r="B51" s="547"/>
      <c r="C51" s="547"/>
      <c r="D51" s="547"/>
      <c r="E51" s="505"/>
      <c r="F51" s="556"/>
      <c r="G51" s="559"/>
      <c r="H51" s="182"/>
      <c r="I51" s="147"/>
      <c r="J51" s="189"/>
      <c r="K51" s="193"/>
      <c r="L51" s="180"/>
      <c r="M51" s="189"/>
      <c r="N51" s="189"/>
      <c r="O51" s="192"/>
      <c r="P51" s="192"/>
      <c r="Q51" s="194"/>
      <c r="R51" s="194"/>
      <c r="S51" s="553"/>
      <c r="T51" s="553"/>
      <c r="U51" s="553"/>
      <c r="V51" s="553"/>
      <c r="W51" s="553"/>
      <c r="X51" s="553"/>
      <c r="Y51" s="553"/>
      <c r="Z51" s="553"/>
      <c r="AA51" s="553"/>
      <c r="AB51" s="553"/>
      <c r="AC51" s="553"/>
      <c r="AD51" s="553"/>
      <c r="AE51" s="565"/>
      <c r="AF51" s="565"/>
      <c r="AG51" s="565"/>
      <c r="AH51" s="565"/>
      <c r="AI51" s="430"/>
      <c r="AJ51" s="568"/>
      <c r="AK51" s="430"/>
      <c r="AL51" s="571"/>
      <c r="AM51" s="430"/>
      <c r="AN51" s="433"/>
      <c r="AO51" s="430"/>
      <c r="AP51" s="433"/>
      <c r="AQ51" s="430"/>
      <c r="AR51" s="12"/>
    </row>
    <row r="52" spans="1:44" ht="15.75" thickBot="1" x14ac:dyDescent="0.3">
      <c r="A52" s="548"/>
      <c r="B52" s="548"/>
      <c r="C52" s="548"/>
      <c r="D52" s="548"/>
      <c r="E52" s="506"/>
      <c r="F52" s="557"/>
      <c r="G52" s="560"/>
      <c r="H52" s="183"/>
      <c r="I52" s="149">
        <f>SUM(I49:I51)</f>
        <v>1</v>
      </c>
      <c r="J52" s="189"/>
      <c r="K52" s="195"/>
      <c r="L52" s="180"/>
      <c r="M52" s="189"/>
      <c r="N52" s="189"/>
      <c r="O52" s="196"/>
      <c r="P52" s="196"/>
      <c r="Q52" s="197"/>
      <c r="R52" s="197"/>
      <c r="S52" s="554"/>
      <c r="T52" s="554"/>
      <c r="U52" s="554"/>
      <c r="V52" s="554"/>
      <c r="W52" s="554"/>
      <c r="X52" s="554"/>
      <c r="Y52" s="554"/>
      <c r="Z52" s="554"/>
      <c r="AA52" s="554"/>
      <c r="AB52" s="554"/>
      <c r="AC52" s="554"/>
      <c r="AD52" s="554"/>
      <c r="AE52" s="566"/>
      <c r="AF52" s="566"/>
      <c r="AG52" s="566"/>
      <c r="AH52" s="566"/>
      <c r="AI52" s="431"/>
      <c r="AJ52" s="569"/>
      <c r="AK52" s="431"/>
      <c r="AL52" s="572"/>
      <c r="AM52" s="431"/>
      <c r="AN52" s="434"/>
      <c r="AO52" s="431"/>
      <c r="AP52" s="434"/>
      <c r="AQ52" s="431"/>
      <c r="AR52" s="12"/>
    </row>
    <row r="53" spans="1:44" ht="39" customHeight="1" x14ac:dyDescent="0.25">
      <c r="A53" s="546" t="s">
        <v>110</v>
      </c>
      <c r="B53" s="546" t="s">
        <v>225</v>
      </c>
      <c r="C53" s="546" t="s">
        <v>225</v>
      </c>
      <c r="D53" s="546" t="s">
        <v>273</v>
      </c>
      <c r="E53" s="504">
        <v>0.02</v>
      </c>
      <c r="F53" s="555" t="s">
        <v>274</v>
      </c>
      <c r="G53" s="558" t="s">
        <v>275</v>
      </c>
      <c r="H53" s="205" t="s">
        <v>276</v>
      </c>
      <c r="I53" s="203">
        <v>0.5</v>
      </c>
      <c r="J53" s="206" t="s">
        <v>277</v>
      </c>
      <c r="K53" s="203">
        <v>1</v>
      </c>
      <c r="L53" s="577" t="s">
        <v>225</v>
      </c>
      <c r="M53" s="577" t="s">
        <v>238</v>
      </c>
      <c r="N53" s="189"/>
      <c r="O53" s="190"/>
      <c r="P53" s="190"/>
      <c r="Q53" s="201"/>
      <c r="R53" s="201"/>
      <c r="S53" s="552"/>
      <c r="T53" s="552"/>
      <c r="U53" s="552"/>
      <c r="V53" s="552"/>
      <c r="W53" s="552"/>
      <c r="X53" s="552"/>
      <c r="Y53" s="552"/>
      <c r="Z53" s="552"/>
      <c r="AA53" s="552"/>
      <c r="AB53" s="552"/>
      <c r="AC53" s="552"/>
      <c r="AD53" s="552"/>
      <c r="AE53" s="564"/>
      <c r="AF53" s="564"/>
      <c r="AG53" s="564"/>
      <c r="AH53" s="564"/>
      <c r="AI53" s="429">
        <f t="shared" ref="AI53" si="31">1/K53</f>
        <v>1</v>
      </c>
      <c r="AJ53" s="567"/>
      <c r="AK53" s="429" t="e">
        <f t="shared" ref="AK53" si="32">1/M53</f>
        <v>#VALUE!</v>
      </c>
      <c r="AL53" s="570"/>
      <c r="AM53" s="429" t="e">
        <f t="shared" ref="AM53" si="33">1/O53</f>
        <v>#DIV/0!</v>
      </c>
      <c r="AN53" s="181"/>
      <c r="AO53" s="429" t="e">
        <f t="shared" ref="AO53" si="34">1/Q53</f>
        <v>#DIV/0!</v>
      </c>
      <c r="AP53" s="432"/>
      <c r="AQ53" s="429" t="e">
        <f t="shared" ref="AQ53" si="35">SUM(AI53+AK53+AM53+AO53)</f>
        <v>#VALUE!</v>
      </c>
      <c r="AR53" s="12"/>
    </row>
    <row r="54" spans="1:44" ht="27.75" customHeight="1" x14ac:dyDescent="0.25">
      <c r="A54" s="547"/>
      <c r="B54" s="547"/>
      <c r="C54" s="547"/>
      <c r="D54" s="547"/>
      <c r="E54" s="505"/>
      <c r="F54" s="556"/>
      <c r="G54" s="559"/>
      <c r="H54" s="205" t="s">
        <v>278</v>
      </c>
      <c r="I54" s="203">
        <v>0.25</v>
      </c>
      <c r="J54" s="206" t="s">
        <v>279</v>
      </c>
      <c r="K54" s="203">
        <v>1</v>
      </c>
      <c r="L54" s="578"/>
      <c r="M54" s="578"/>
      <c r="N54" s="189"/>
      <c r="O54" s="192"/>
      <c r="P54" s="192"/>
      <c r="Q54" s="194"/>
      <c r="R54" s="194"/>
      <c r="S54" s="553"/>
      <c r="T54" s="553"/>
      <c r="U54" s="553"/>
      <c r="V54" s="553"/>
      <c r="W54" s="553"/>
      <c r="X54" s="553"/>
      <c r="Y54" s="553"/>
      <c r="Z54" s="553"/>
      <c r="AA54" s="553"/>
      <c r="AB54" s="553"/>
      <c r="AC54" s="553"/>
      <c r="AD54" s="553"/>
      <c r="AE54" s="565"/>
      <c r="AF54" s="565"/>
      <c r="AG54" s="565"/>
      <c r="AH54" s="565"/>
      <c r="AI54" s="430"/>
      <c r="AJ54" s="568"/>
      <c r="AK54" s="430"/>
      <c r="AL54" s="571"/>
      <c r="AM54" s="430"/>
      <c r="AN54" s="433"/>
      <c r="AO54" s="430"/>
      <c r="AP54" s="433"/>
      <c r="AQ54" s="430"/>
      <c r="AR54" s="12"/>
    </row>
    <row r="55" spans="1:44" ht="27.75" customHeight="1" x14ac:dyDescent="0.25">
      <c r="A55" s="547"/>
      <c r="B55" s="547"/>
      <c r="C55" s="547"/>
      <c r="D55" s="547"/>
      <c r="E55" s="505"/>
      <c r="F55" s="556"/>
      <c r="G55" s="559"/>
      <c r="H55" s="205" t="s">
        <v>280</v>
      </c>
      <c r="I55" s="203">
        <v>0.25</v>
      </c>
      <c r="J55" s="206" t="s">
        <v>281</v>
      </c>
      <c r="K55" s="203">
        <v>1</v>
      </c>
      <c r="L55" s="579"/>
      <c r="M55" s="579"/>
      <c r="N55" s="189"/>
      <c r="O55" s="192"/>
      <c r="P55" s="192"/>
      <c r="Q55" s="194"/>
      <c r="R55" s="194"/>
      <c r="S55" s="553"/>
      <c r="T55" s="553"/>
      <c r="U55" s="553"/>
      <c r="V55" s="553"/>
      <c r="W55" s="553"/>
      <c r="X55" s="553"/>
      <c r="Y55" s="553"/>
      <c r="Z55" s="553"/>
      <c r="AA55" s="553"/>
      <c r="AB55" s="553"/>
      <c r="AC55" s="553"/>
      <c r="AD55" s="553"/>
      <c r="AE55" s="565"/>
      <c r="AF55" s="565"/>
      <c r="AG55" s="565"/>
      <c r="AH55" s="565"/>
      <c r="AI55" s="430"/>
      <c r="AJ55" s="568"/>
      <c r="AK55" s="430"/>
      <c r="AL55" s="571"/>
      <c r="AM55" s="430"/>
      <c r="AN55" s="433"/>
      <c r="AO55" s="430"/>
      <c r="AP55" s="433"/>
      <c r="AQ55" s="430"/>
      <c r="AR55" s="12"/>
    </row>
    <row r="56" spans="1:44" ht="27.75" customHeight="1" thickBot="1" x14ac:dyDescent="0.3">
      <c r="A56" s="547"/>
      <c r="B56" s="547"/>
      <c r="C56" s="547"/>
      <c r="D56" s="547"/>
      <c r="E56" s="505"/>
      <c r="F56" s="556"/>
      <c r="G56" s="559"/>
      <c r="H56" s="180"/>
      <c r="I56" s="145"/>
      <c r="J56" s="189"/>
      <c r="K56" s="193"/>
      <c r="L56" s="180"/>
      <c r="M56" s="189"/>
      <c r="N56" s="189"/>
      <c r="O56" s="192"/>
      <c r="P56" s="192"/>
      <c r="Q56" s="194"/>
      <c r="R56" s="194"/>
      <c r="S56" s="553"/>
      <c r="T56" s="553"/>
      <c r="U56" s="553"/>
      <c r="V56" s="553"/>
      <c r="W56" s="553"/>
      <c r="X56" s="553"/>
      <c r="Y56" s="553"/>
      <c r="Z56" s="553"/>
      <c r="AA56" s="553"/>
      <c r="AB56" s="553"/>
      <c r="AC56" s="553"/>
      <c r="AD56" s="553"/>
      <c r="AE56" s="565"/>
      <c r="AF56" s="565"/>
      <c r="AG56" s="565"/>
      <c r="AH56" s="565"/>
      <c r="AI56" s="430"/>
      <c r="AJ56" s="568"/>
      <c r="AK56" s="430"/>
      <c r="AL56" s="571"/>
      <c r="AM56" s="430"/>
      <c r="AN56" s="433"/>
      <c r="AO56" s="430"/>
      <c r="AP56" s="433"/>
      <c r="AQ56" s="430"/>
      <c r="AR56" s="12"/>
    </row>
    <row r="57" spans="1:44" ht="15.75" thickBot="1" x14ac:dyDescent="0.3">
      <c r="A57" s="548"/>
      <c r="B57" s="548"/>
      <c r="C57" s="548"/>
      <c r="D57" s="548"/>
      <c r="E57" s="506"/>
      <c r="F57" s="557"/>
      <c r="G57" s="560"/>
      <c r="H57" s="183"/>
      <c r="I57" s="149">
        <f>SUM(I53:I56)</f>
        <v>1</v>
      </c>
      <c r="J57" s="189"/>
      <c r="K57" s="195"/>
      <c r="L57" s="180"/>
      <c r="M57" s="189"/>
      <c r="N57" s="189"/>
      <c r="O57" s="196"/>
      <c r="P57" s="196"/>
      <c r="Q57" s="197"/>
      <c r="R57" s="197"/>
      <c r="S57" s="554"/>
      <c r="T57" s="554"/>
      <c r="U57" s="554"/>
      <c r="V57" s="554"/>
      <c r="W57" s="554"/>
      <c r="X57" s="554"/>
      <c r="Y57" s="554"/>
      <c r="Z57" s="554"/>
      <c r="AA57" s="554"/>
      <c r="AB57" s="554"/>
      <c r="AC57" s="554"/>
      <c r="AD57" s="554"/>
      <c r="AE57" s="566"/>
      <c r="AF57" s="566"/>
      <c r="AG57" s="566"/>
      <c r="AH57" s="566"/>
      <c r="AI57" s="431"/>
      <c r="AJ57" s="569"/>
      <c r="AK57" s="431"/>
      <c r="AL57" s="572"/>
      <c r="AM57" s="431"/>
      <c r="AN57" s="434"/>
      <c r="AO57" s="431"/>
      <c r="AP57" s="434"/>
      <c r="AQ57" s="431"/>
      <c r="AR57" s="12"/>
    </row>
    <row r="58" spans="1:44" ht="40.5" customHeight="1" x14ac:dyDescent="0.25">
      <c r="A58" s="546"/>
      <c r="B58" s="546"/>
      <c r="C58" s="546"/>
      <c r="D58" s="546"/>
      <c r="E58" s="504">
        <v>0.01</v>
      </c>
      <c r="F58" s="555" t="s">
        <v>282</v>
      </c>
      <c r="G58" s="558" t="s">
        <v>283</v>
      </c>
      <c r="H58" s="180" t="s">
        <v>284</v>
      </c>
      <c r="I58" s="203">
        <v>0.5</v>
      </c>
      <c r="J58" s="206" t="s">
        <v>285</v>
      </c>
      <c r="K58" s="577">
        <v>1</v>
      </c>
      <c r="L58" s="577" t="s">
        <v>225</v>
      </c>
      <c r="M58" s="577" t="s">
        <v>286</v>
      </c>
      <c r="N58" s="189"/>
      <c r="O58" s="190"/>
      <c r="P58" s="190"/>
      <c r="Q58" s="201"/>
      <c r="R58" s="201"/>
      <c r="S58" s="552"/>
      <c r="T58" s="552"/>
      <c r="U58" s="552"/>
      <c r="V58" s="552"/>
      <c r="W58" s="552"/>
      <c r="X58" s="552"/>
      <c r="Y58" s="552"/>
      <c r="Z58" s="552"/>
      <c r="AA58" s="552"/>
      <c r="AB58" s="552"/>
      <c r="AC58" s="552"/>
      <c r="AD58" s="552"/>
      <c r="AE58" s="564"/>
      <c r="AF58" s="564"/>
      <c r="AG58" s="564"/>
      <c r="AH58" s="564"/>
      <c r="AI58" s="429">
        <f t="shared" ref="AI58" si="36">1/K58</f>
        <v>1</v>
      </c>
      <c r="AJ58" s="567"/>
      <c r="AK58" s="429" t="e">
        <f t="shared" ref="AK58" si="37">1/M58</f>
        <v>#VALUE!</v>
      </c>
      <c r="AL58" s="570"/>
      <c r="AM58" s="429" t="e">
        <f t="shared" ref="AM58" si="38">1/O58</f>
        <v>#DIV/0!</v>
      </c>
      <c r="AN58" s="181"/>
      <c r="AO58" s="429" t="e">
        <f t="shared" ref="AO58" si="39">1/Q58</f>
        <v>#DIV/0!</v>
      </c>
      <c r="AP58" s="432"/>
      <c r="AQ58" s="429" t="e">
        <f t="shared" ref="AQ58" si="40">SUM(AI58+AK58+AM58+AO58)</f>
        <v>#VALUE!</v>
      </c>
      <c r="AR58" s="12"/>
    </row>
    <row r="59" spans="1:44" ht="51.75" customHeight="1" x14ac:dyDescent="0.25">
      <c r="A59" s="547"/>
      <c r="B59" s="547"/>
      <c r="C59" s="547"/>
      <c r="D59" s="547"/>
      <c r="E59" s="505"/>
      <c r="F59" s="556"/>
      <c r="G59" s="559"/>
      <c r="H59" s="180" t="s">
        <v>287</v>
      </c>
      <c r="I59" s="203">
        <v>0.5</v>
      </c>
      <c r="J59" s="206" t="s">
        <v>288</v>
      </c>
      <c r="K59" s="579"/>
      <c r="L59" s="579"/>
      <c r="M59" s="578"/>
      <c r="N59" s="189"/>
      <c r="O59" s="192"/>
      <c r="P59" s="192"/>
      <c r="Q59" s="194"/>
      <c r="R59" s="194"/>
      <c r="S59" s="553"/>
      <c r="T59" s="553"/>
      <c r="U59" s="553"/>
      <c r="V59" s="553"/>
      <c r="W59" s="553"/>
      <c r="X59" s="553"/>
      <c r="Y59" s="553"/>
      <c r="Z59" s="553"/>
      <c r="AA59" s="553"/>
      <c r="AB59" s="553"/>
      <c r="AC59" s="553"/>
      <c r="AD59" s="553"/>
      <c r="AE59" s="565"/>
      <c r="AF59" s="565"/>
      <c r="AG59" s="565"/>
      <c r="AH59" s="565"/>
      <c r="AI59" s="430"/>
      <c r="AJ59" s="568"/>
      <c r="AK59" s="430"/>
      <c r="AL59" s="571"/>
      <c r="AM59" s="430"/>
      <c r="AN59" s="433"/>
      <c r="AO59" s="430"/>
      <c r="AP59" s="433"/>
      <c r="AQ59" s="430"/>
      <c r="AR59" s="12"/>
    </row>
    <row r="60" spans="1:44" ht="27.75" customHeight="1" thickBot="1" x14ac:dyDescent="0.3">
      <c r="A60" s="547"/>
      <c r="B60" s="547"/>
      <c r="C60" s="547"/>
      <c r="D60" s="547"/>
      <c r="E60" s="505"/>
      <c r="F60" s="556"/>
      <c r="G60" s="559"/>
      <c r="H60" s="180"/>
      <c r="I60" s="185"/>
      <c r="J60" s="186"/>
      <c r="K60" s="193"/>
      <c r="L60" s="180"/>
      <c r="M60" s="189"/>
      <c r="N60" s="189"/>
      <c r="O60" s="192"/>
      <c r="P60" s="192"/>
      <c r="Q60" s="194"/>
      <c r="R60" s="194"/>
      <c r="S60" s="553"/>
      <c r="T60" s="553"/>
      <c r="U60" s="553"/>
      <c r="V60" s="553"/>
      <c r="W60" s="553"/>
      <c r="X60" s="553"/>
      <c r="Y60" s="553"/>
      <c r="Z60" s="553"/>
      <c r="AA60" s="553"/>
      <c r="AB60" s="553"/>
      <c r="AC60" s="553"/>
      <c r="AD60" s="553"/>
      <c r="AE60" s="565"/>
      <c r="AF60" s="565"/>
      <c r="AG60" s="565"/>
      <c r="AH60" s="565"/>
      <c r="AI60" s="430"/>
      <c r="AJ60" s="568"/>
      <c r="AK60" s="430"/>
      <c r="AL60" s="571"/>
      <c r="AM60" s="430"/>
      <c r="AN60" s="433"/>
      <c r="AO60" s="430"/>
      <c r="AP60" s="433"/>
      <c r="AQ60" s="430"/>
      <c r="AR60" s="12"/>
    </row>
    <row r="61" spans="1:44" ht="15.75" thickBot="1" x14ac:dyDescent="0.3">
      <c r="A61" s="548"/>
      <c r="B61" s="548"/>
      <c r="C61" s="548"/>
      <c r="D61" s="548"/>
      <c r="E61" s="506"/>
      <c r="F61" s="557"/>
      <c r="G61" s="560"/>
      <c r="H61" s="183"/>
      <c r="I61" s="149">
        <f>SUM(I58:I60)</f>
        <v>1</v>
      </c>
      <c r="J61" s="189"/>
      <c r="K61" s="195"/>
      <c r="L61" s="180"/>
      <c r="M61" s="189"/>
      <c r="N61" s="189"/>
      <c r="O61" s="196"/>
      <c r="P61" s="196"/>
      <c r="Q61" s="197"/>
      <c r="R61" s="197"/>
      <c r="S61" s="554"/>
      <c r="T61" s="554"/>
      <c r="U61" s="554"/>
      <c r="V61" s="554"/>
      <c r="W61" s="554"/>
      <c r="X61" s="554"/>
      <c r="Y61" s="554"/>
      <c r="Z61" s="554"/>
      <c r="AA61" s="554"/>
      <c r="AB61" s="554"/>
      <c r="AC61" s="554"/>
      <c r="AD61" s="554"/>
      <c r="AE61" s="566"/>
      <c r="AF61" s="566"/>
      <c r="AG61" s="566"/>
      <c r="AH61" s="566"/>
      <c r="AI61" s="431"/>
      <c r="AJ61" s="569"/>
      <c r="AK61" s="431"/>
      <c r="AL61" s="572"/>
      <c r="AM61" s="431"/>
      <c r="AN61" s="434"/>
      <c r="AO61" s="431"/>
      <c r="AP61" s="434"/>
      <c r="AQ61" s="431"/>
      <c r="AR61" s="12"/>
    </row>
    <row r="62" spans="1:44" ht="40.5" customHeight="1" x14ac:dyDescent="0.25">
      <c r="A62" s="546" t="s">
        <v>110</v>
      </c>
      <c r="B62" s="546" t="s">
        <v>289</v>
      </c>
      <c r="C62" s="546" t="s">
        <v>225</v>
      </c>
      <c r="D62" s="546" t="s">
        <v>290</v>
      </c>
      <c r="E62" s="459">
        <v>0.03</v>
      </c>
      <c r="F62" s="555" t="s">
        <v>291</v>
      </c>
      <c r="G62" s="558" t="s">
        <v>292</v>
      </c>
      <c r="H62" s="205" t="s">
        <v>293</v>
      </c>
      <c r="I62" s="203">
        <v>0.5</v>
      </c>
      <c r="J62" s="206" t="s">
        <v>294</v>
      </c>
      <c r="K62" s="580">
        <v>1</v>
      </c>
      <c r="L62" s="580" t="s">
        <v>225</v>
      </c>
      <c r="M62" s="580" t="s">
        <v>238</v>
      </c>
      <c r="N62" s="189"/>
      <c r="O62" s="190"/>
      <c r="P62" s="190"/>
      <c r="Q62" s="201"/>
      <c r="R62" s="201"/>
      <c r="S62" s="552"/>
      <c r="T62" s="552"/>
      <c r="U62" s="552"/>
      <c r="V62" s="552"/>
      <c r="W62" s="552"/>
      <c r="X62" s="552"/>
      <c r="Y62" s="552"/>
      <c r="Z62" s="552"/>
      <c r="AA62" s="552"/>
      <c r="AB62" s="552"/>
      <c r="AC62" s="552"/>
      <c r="AD62" s="552"/>
      <c r="AE62" s="564"/>
      <c r="AF62" s="564"/>
      <c r="AG62" s="564"/>
      <c r="AH62" s="564"/>
      <c r="AI62" s="429">
        <f t="shared" ref="AI62" si="41">1/K62</f>
        <v>1</v>
      </c>
      <c r="AJ62" s="567"/>
      <c r="AK62" s="429" t="e">
        <f t="shared" ref="AK62" si="42">1/M62</f>
        <v>#VALUE!</v>
      </c>
      <c r="AL62" s="570"/>
      <c r="AM62" s="429" t="e">
        <f t="shared" ref="AM62" si="43">1/O62</f>
        <v>#DIV/0!</v>
      </c>
      <c r="AN62" s="181"/>
      <c r="AO62" s="429" t="e">
        <f t="shared" ref="AO62" si="44">1/Q62</f>
        <v>#DIV/0!</v>
      </c>
      <c r="AP62" s="432"/>
      <c r="AQ62" s="429" t="e">
        <f t="shared" ref="AQ62" si="45">SUM(AI62+AK62+AM62+AO62)</f>
        <v>#VALUE!</v>
      </c>
      <c r="AR62" s="12"/>
    </row>
    <row r="63" spans="1:44" ht="39.75" customHeight="1" x14ac:dyDescent="0.25">
      <c r="A63" s="547"/>
      <c r="B63" s="547"/>
      <c r="C63" s="547"/>
      <c r="D63" s="547"/>
      <c r="E63" s="460"/>
      <c r="F63" s="556"/>
      <c r="G63" s="559"/>
      <c r="H63" s="205" t="s">
        <v>295</v>
      </c>
      <c r="I63" s="203">
        <v>0.2</v>
      </c>
      <c r="J63" s="206" t="s">
        <v>296</v>
      </c>
      <c r="K63" s="580"/>
      <c r="L63" s="580"/>
      <c r="M63" s="580"/>
      <c r="N63" s="189"/>
      <c r="O63" s="192"/>
      <c r="P63" s="192"/>
      <c r="Q63" s="194"/>
      <c r="R63" s="194"/>
      <c r="S63" s="553"/>
      <c r="T63" s="553"/>
      <c r="U63" s="553"/>
      <c r="V63" s="553"/>
      <c r="W63" s="553"/>
      <c r="X63" s="553"/>
      <c r="Y63" s="553"/>
      <c r="Z63" s="553"/>
      <c r="AA63" s="553"/>
      <c r="AB63" s="553"/>
      <c r="AC63" s="553"/>
      <c r="AD63" s="553"/>
      <c r="AE63" s="565"/>
      <c r="AF63" s="565"/>
      <c r="AG63" s="565"/>
      <c r="AH63" s="565"/>
      <c r="AI63" s="430"/>
      <c r="AJ63" s="568"/>
      <c r="AK63" s="430"/>
      <c r="AL63" s="571"/>
      <c r="AM63" s="430"/>
      <c r="AN63" s="433"/>
      <c r="AO63" s="430"/>
      <c r="AP63" s="433"/>
      <c r="AQ63" s="430"/>
      <c r="AR63" s="12"/>
    </row>
    <row r="64" spans="1:44" ht="40.5" customHeight="1" x14ac:dyDescent="0.25">
      <c r="A64" s="547"/>
      <c r="B64" s="547"/>
      <c r="C64" s="547"/>
      <c r="D64" s="547"/>
      <c r="E64" s="460"/>
      <c r="F64" s="556"/>
      <c r="G64" s="559"/>
      <c r="H64" s="205" t="s">
        <v>297</v>
      </c>
      <c r="I64" s="203">
        <v>0.3</v>
      </c>
      <c r="J64" s="206" t="s">
        <v>298</v>
      </c>
      <c r="K64" s="580"/>
      <c r="L64" s="580"/>
      <c r="M64" s="580"/>
      <c r="N64" s="189"/>
      <c r="O64" s="192"/>
      <c r="P64" s="192"/>
      <c r="Q64" s="194"/>
      <c r="R64" s="194"/>
      <c r="S64" s="553"/>
      <c r="T64" s="553"/>
      <c r="U64" s="553"/>
      <c r="V64" s="553"/>
      <c r="W64" s="553"/>
      <c r="X64" s="553"/>
      <c r="Y64" s="553"/>
      <c r="Z64" s="553"/>
      <c r="AA64" s="553"/>
      <c r="AB64" s="553"/>
      <c r="AC64" s="553"/>
      <c r="AD64" s="553"/>
      <c r="AE64" s="565"/>
      <c r="AF64" s="565"/>
      <c r="AG64" s="565"/>
      <c r="AH64" s="565"/>
      <c r="AI64" s="430"/>
      <c r="AJ64" s="568"/>
      <c r="AK64" s="430"/>
      <c r="AL64" s="571"/>
      <c r="AM64" s="430"/>
      <c r="AN64" s="433"/>
      <c r="AO64" s="430"/>
      <c r="AP64" s="433"/>
      <c r="AQ64" s="430"/>
      <c r="AR64" s="12"/>
    </row>
    <row r="65" spans="1:44" ht="27.75" customHeight="1" thickBot="1" x14ac:dyDescent="0.3">
      <c r="A65" s="547"/>
      <c r="B65" s="547"/>
      <c r="C65" s="547"/>
      <c r="D65" s="547"/>
      <c r="E65" s="460"/>
      <c r="F65" s="556"/>
      <c r="G65" s="559"/>
      <c r="H65" s="180"/>
      <c r="I65" s="145"/>
      <c r="J65" s="189"/>
      <c r="K65" s="193"/>
      <c r="L65" s="180"/>
      <c r="M65" s="189"/>
      <c r="N65" s="189"/>
      <c r="O65" s="192"/>
      <c r="P65" s="192"/>
      <c r="Q65" s="194"/>
      <c r="R65" s="194"/>
      <c r="S65" s="553"/>
      <c r="T65" s="553"/>
      <c r="U65" s="553"/>
      <c r="V65" s="553"/>
      <c r="W65" s="553"/>
      <c r="X65" s="553"/>
      <c r="Y65" s="553"/>
      <c r="Z65" s="553"/>
      <c r="AA65" s="553"/>
      <c r="AB65" s="553"/>
      <c r="AC65" s="553"/>
      <c r="AD65" s="553"/>
      <c r="AE65" s="565"/>
      <c r="AF65" s="565"/>
      <c r="AG65" s="565"/>
      <c r="AH65" s="565"/>
      <c r="AI65" s="430"/>
      <c r="AJ65" s="568"/>
      <c r="AK65" s="430"/>
      <c r="AL65" s="571"/>
      <c r="AM65" s="430"/>
      <c r="AN65" s="433"/>
      <c r="AO65" s="430"/>
      <c r="AP65" s="433"/>
      <c r="AQ65" s="430"/>
      <c r="AR65" s="12"/>
    </row>
    <row r="66" spans="1:44" ht="15.75" thickBot="1" x14ac:dyDescent="0.3">
      <c r="A66" s="548"/>
      <c r="B66" s="548"/>
      <c r="C66" s="548"/>
      <c r="D66" s="548"/>
      <c r="E66" s="461"/>
      <c r="F66" s="557"/>
      <c r="G66" s="560"/>
      <c r="H66" s="183"/>
      <c r="I66" s="149">
        <f>SUM(I62:I65)</f>
        <v>1</v>
      </c>
      <c r="J66" s="189"/>
      <c r="K66" s="195"/>
      <c r="L66" s="180"/>
      <c r="M66" s="189"/>
      <c r="N66" s="189"/>
      <c r="O66" s="196"/>
      <c r="P66" s="196"/>
      <c r="Q66" s="197"/>
      <c r="R66" s="197"/>
      <c r="S66" s="554"/>
      <c r="T66" s="554"/>
      <c r="U66" s="554"/>
      <c r="V66" s="554"/>
      <c r="W66" s="554"/>
      <c r="X66" s="554"/>
      <c r="Y66" s="554"/>
      <c r="Z66" s="554"/>
      <c r="AA66" s="554"/>
      <c r="AB66" s="554"/>
      <c r="AC66" s="554"/>
      <c r="AD66" s="554"/>
      <c r="AE66" s="566"/>
      <c r="AF66" s="566"/>
      <c r="AG66" s="566"/>
      <c r="AH66" s="566"/>
      <c r="AI66" s="431"/>
      <c r="AJ66" s="569"/>
      <c r="AK66" s="431"/>
      <c r="AL66" s="572"/>
      <c r="AM66" s="431"/>
      <c r="AN66" s="434"/>
      <c r="AO66" s="431"/>
      <c r="AP66" s="434"/>
      <c r="AQ66" s="431"/>
      <c r="AR66" s="12"/>
    </row>
    <row r="67" spans="1:44" ht="41.25" customHeight="1" x14ac:dyDescent="0.25">
      <c r="A67" s="546" t="s">
        <v>211</v>
      </c>
      <c r="B67" s="546" t="s">
        <v>212</v>
      </c>
      <c r="C67" s="546" t="s">
        <v>213</v>
      </c>
      <c r="D67" s="546" t="s">
        <v>214</v>
      </c>
      <c r="E67" s="504">
        <v>0.3</v>
      </c>
      <c r="F67" s="555" t="s">
        <v>299</v>
      </c>
      <c r="G67" s="558" t="s">
        <v>300</v>
      </c>
      <c r="H67" s="180" t="s">
        <v>301</v>
      </c>
      <c r="I67" s="185">
        <v>0.2</v>
      </c>
      <c r="J67" s="186" t="s">
        <v>302</v>
      </c>
      <c r="K67" s="187">
        <v>1</v>
      </c>
      <c r="L67" s="180" t="s">
        <v>303</v>
      </c>
      <c r="M67" s="189" t="s">
        <v>304</v>
      </c>
      <c r="N67" s="189" t="s">
        <v>234</v>
      </c>
      <c r="O67" s="190"/>
      <c r="P67" s="190"/>
      <c r="Q67" s="201"/>
      <c r="R67" s="201"/>
      <c r="S67" s="552"/>
      <c r="T67" s="552"/>
      <c r="U67" s="552"/>
      <c r="V67" s="552"/>
      <c r="W67" s="552"/>
      <c r="X67" s="552"/>
      <c r="Y67" s="552"/>
      <c r="Z67" s="552"/>
      <c r="AA67" s="552"/>
      <c r="AB67" s="552"/>
      <c r="AC67" s="552"/>
      <c r="AD67" s="552"/>
      <c r="AE67" s="564"/>
      <c r="AF67" s="564"/>
      <c r="AG67" s="564"/>
      <c r="AH67" s="564"/>
      <c r="AI67" s="429">
        <f t="shared" ref="AI67" si="46">1/K67</f>
        <v>1</v>
      </c>
      <c r="AJ67" s="567"/>
      <c r="AK67" s="429" t="e">
        <f t="shared" ref="AK67" si="47">1/M67</f>
        <v>#VALUE!</v>
      </c>
      <c r="AL67" s="570"/>
      <c r="AM67" s="429" t="e">
        <f t="shared" ref="AM67" si="48">1/O67</f>
        <v>#DIV/0!</v>
      </c>
      <c r="AN67" s="181"/>
      <c r="AO67" s="429" t="e">
        <f t="shared" ref="AO67" si="49">1/Q67</f>
        <v>#DIV/0!</v>
      </c>
      <c r="AP67" s="432"/>
      <c r="AQ67" s="429" t="e">
        <f t="shared" ref="AQ67" si="50">SUM(AI67+AK67+AM67+AO67)</f>
        <v>#VALUE!</v>
      </c>
      <c r="AR67" s="12"/>
    </row>
    <row r="68" spans="1:44" ht="42.75" customHeight="1" x14ac:dyDescent="0.25">
      <c r="A68" s="547"/>
      <c r="B68" s="547"/>
      <c r="C68" s="547"/>
      <c r="D68" s="547"/>
      <c r="E68" s="505"/>
      <c r="F68" s="556"/>
      <c r="G68" s="559"/>
      <c r="H68" s="180" t="s">
        <v>305</v>
      </c>
      <c r="I68" s="185">
        <v>0.1</v>
      </c>
      <c r="J68" s="186" t="s">
        <v>306</v>
      </c>
      <c r="K68" s="187">
        <v>1</v>
      </c>
      <c r="L68" s="180" t="s">
        <v>307</v>
      </c>
      <c r="M68" s="189" t="s">
        <v>304</v>
      </c>
      <c r="N68" s="189" t="s">
        <v>234</v>
      </c>
      <c r="O68" s="192"/>
      <c r="P68" s="192"/>
      <c r="Q68" s="194"/>
      <c r="R68" s="194"/>
      <c r="S68" s="553"/>
      <c r="T68" s="553"/>
      <c r="U68" s="553"/>
      <c r="V68" s="553"/>
      <c r="W68" s="553"/>
      <c r="X68" s="553"/>
      <c r="Y68" s="553"/>
      <c r="Z68" s="553"/>
      <c r="AA68" s="553"/>
      <c r="AB68" s="553"/>
      <c r="AC68" s="553"/>
      <c r="AD68" s="553"/>
      <c r="AE68" s="565"/>
      <c r="AF68" s="565"/>
      <c r="AG68" s="565"/>
      <c r="AH68" s="565"/>
      <c r="AI68" s="430"/>
      <c r="AJ68" s="568"/>
      <c r="AK68" s="430"/>
      <c r="AL68" s="571"/>
      <c r="AM68" s="430"/>
      <c r="AN68" s="433"/>
      <c r="AO68" s="430"/>
      <c r="AP68" s="433"/>
      <c r="AQ68" s="430"/>
      <c r="AR68" s="12"/>
    </row>
    <row r="69" spans="1:44" ht="53.25" customHeight="1" x14ac:dyDescent="0.25">
      <c r="A69" s="547"/>
      <c r="B69" s="547"/>
      <c r="C69" s="547"/>
      <c r="D69" s="547"/>
      <c r="E69" s="505"/>
      <c r="F69" s="556"/>
      <c r="G69" s="559"/>
      <c r="H69" s="180" t="s">
        <v>308</v>
      </c>
      <c r="I69" s="185">
        <v>0.7</v>
      </c>
      <c r="J69" s="186" t="s">
        <v>309</v>
      </c>
      <c r="K69" s="187">
        <v>1</v>
      </c>
      <c r="L69" s="180" t="s">
        <v>310</v>
      </c>
      <c r="M69" s="189" t="s">
        <v>304</v>
      </c>
      <c r="N69" s="189" t="s">
        <v>234</v>
      </c>
      <c r="O69" s="192"/>
      <c r="P69" s="192"/>
      <c r="Q69" s="194"/>
      <c r="R69" s="194"/>
      <c r="S69" s="553"/>
      <c r="T69" s="553"/>
      <c r="U69" s="553"/>
      <c r="V69" s="553"/>
      <c r="W69" s="553"/>
      <c r="X69" s="553"/>
      <c r="Y69" s="553"/>
      <c r="Z69" s="553"/>
      <c r="AA69" s="553"/>
      <c r="AB69" s="553"/>
      <c r="AC69" s="553"/>
      <c r="AD69" s="553"/>
      <c r="AE69" s="565"/>
      <c r="AF69" s="565"/>
      <c r="AG69" s="565"/>
      <c r="AH69" s="565"/>
      <c r="AI69" s="430"/>
      <c r="AJ69" s="568"/>
      <c r="AK69" s="430"/>
      <c r="AL69" s="571"/>
      <c r="AM69" s="430"/>
      <c r="AN69" s="433"/>
      <c r="AO69" s="430"/>
      <c r="AP69" s="433"/>
      <c r="AQ69" s="430"/>
      <c r="AR69" s="12"/>
    </row>
    <row r="70" spans="1:44" ht="38.25" customHeight="1" thickBot="1" x14ac:dyDescent="0.3">
      <c r="A70" s="547"/>
      <c r="B70" s="547"/>
      <c r="C70" s="547"/>
      <c r="D70" s="547"/>
      <c r="E70" s="505"/>
      <c r="F70" s="556"/>
      <c r="G70" s="559"/>
      <c r="H70" s="182"/>
      <c r="I70" s="147"/>
      <c r="J70" s="189"/>
      <c r="K70" s="193"/>
      <c r="L70" s="180"/>
      <c r="M70" s="189"/>
      <c r="N70" s="189"/>
      <c r="O70" s="192"/>
      <c r="P70" s="192"/>
      <c r="Q70" s="194"/>
      <c r="R70" s="194"/>
      <c r="S70" s="553"/>
      <c r="T70" s="553"/>
      <c r="U70" s="553"/>
      <c r="V70" s="553"/>
      <c r="W70" s="553"/>
      <c r="X70" s="553"/>
      <c r="Y70" s="553"/>
      <c r="Z70" s="553"/>
      <c r="AA70" s="553"/>
      <c r="AB70" s="553"/>
      <c r="AC70" s="553"/>
      <c r="AD70" s="553"/>
      <c r="AE70" s="565"/>
      <c r="AF70" s="565"/>
      <c r="AG70" s="565"/>
      <c r="AH70" s="565"/>
      <c r="AI70" s="430"/>
      <c r="AJ70" s="568"/>
      <c r="AK70" s="430"/>
      <c r="AL70" s="571"/>
      <c r="AM70" s="430"/>
      <c r="AN70" s="433"/>
      <c r="AO70" s="430"/>
      <c r="AP70" s="433"/>
      <c r="AQ70" s="430"/>
      <c r="AR70" s="12"/>
    </row>
    <row r="71" spans="1:44" ht="15.75" thickBot="1" x14ac:dyDescent="0.3">
      <c r="A71" s="548"/>
      <c r="B71" s="548"/>
      <c r="C71" s="548"/>
      <c r="D71" s="548"/>
      <c r="E71" s="506"/>
      <c r="F71" s="557"/>
      <c r="G71" s="560"/>
      <c r="H71" s="183"/>
      <c r="I71" s="149">
        <f>SUM(I67:I70)</f>
        <v>1</v>
      </c>
      <c r="J71" s="189"/>
      <c r="K71" s="195"/>
      <c r="L71" s="180"/>
      <c r="M71" s="189"/>
      <c r="N71" s="189"/>
      <c r="O71" s="196"/>
      <c r="P71" s="196"/>
      <c r="Q71" s="197"/>
      <c r="R71" s="197"/>
      <c r="S71" s="554"/>
      <c r="T71" s="554"/>
      <c r="U71" s="554"/>
      <c r="V71" s="554"/>
      <c r="W71" s="554"/>
      <c r="X71" s="554"/>
      <c r="Y71" s="554"/>
      <c r="Z71" s="554"/>
      <c r="AA71" s="554"/>
      <c r="AB71" s="554"/>
      <c r="AC71" s="554"/>
      <c r="AD71" s="554"/>
      <c r="AE71" s="566"/>
      <c r="AF71" s="566"/>
      <c r="AG71" s="566"/>
      <c r="AH71" s="566"/>
      <c r="AI71" s="431"/>
      <c r="AJ71" s="569"/>
      <c r="AK71" s="431"/>
      <c r="AL71" s="572"/>
      <c r="AM71" s="431"/>
      <c r="AN71" s="434"/>
      <c r="AO71" s="431"/>
      <c r="AP71" s="434"/>
      <c r="AQ71" s="431"/>
      <c r="AR71" s="12"/>
    </row>
    <row r="72" spans="1:44" ht="84.75" customHeight="1" x14ac:dyDescent="0.25">
      <c r="A72" s="546"/>
      <c r="B72" s="546"/>
      <c r="C72" s="546"/>
      <c r="D72" s="546"/>
      <c r="E72" s="504">
        <v>0.2</v>
      </c>
      <c r="F72" s="555" t="s">
        <v>311</v>
      </c>
      <c r="G72" s="558" t="s">
        <v>312</v>
      </c>
      <c r="H72" s="180" t="s">
        <v>313</v>
      </c>
      <c r="I72" s="207">
        <v>1</v>
      </c>
      <c r="J72" s="204" t="s">
        <v>314</v>
      </c>
      <c r="K72" s="208">
        <v>1</v>
      </c>
      <c r="L72" s="209" t="s">
        <v>315</v>
      </c>
      <c r="M72" s="210" t="s">
        <v>304</v>
      </c>
      <c r="N72" s="209" t="s">
        <v>234</v>
      </c>
      <c r="O72" s="190"/>
      <c r="P72" s="190"/>
      <c r="Q72" s="201"/>
      <c r="R72" s="201"/>
      <c r="S72" s="552"/>
      <c r="T72" s="552"/>
      <c r="U72" s="552"/>
      <c r="V72" s="552"/>
      <c r="W72" s="552"/>
      <c r="X72" s="552"/>
      <c r="Y72" s="552"/>
      <c r="Z72" s="552"/>
      <c r="AA72" s="552"/>
      <c r="AB72" s="552"/>
      <c r="AC72" s="552"/>
      <c r="AD72" s="552"/>
      <c r="AE72" s="564"/>
      <c r="AF72" s="564"/>
      <c r="AG72" s="564"/>
      <c r="AH72" s="564"/>
      <c r="AI72" s="429">
        <f t="shared" ref="AI72" si="51">1/K72</f>
        <v>1</v>
      </c>
      <c r="AJ72" s="567"/>
      <c r="AK72" s="429" t="e">
        <f t="shared" ref="AK72" si="52">1/M72</f>
        <v>#VALUE!</v>
      </c>
      <c r="AL72" s="570"/>
      <c r="AM72" s="429" t="e">
        <f t="shared" ref="AM72" si="53">1/O72</f>
        <v>#DIV/0!</v>
      </c>
      <c r="AN72" s="181"/>
      <c r="AO72" s="429" t="e">
        <f t="shared" ref="AO72" si="54">1/Q72</f>
        <v>#DIV/0!</v>
      </c>
      <c r="AP72" s="432"/>
      <c r="AQ72" s="429" t="e">
        <f t="shared" ref="AQ72" si="55">SUM(AI72+AK72+AM72+AO72)</f>
        <v>#VALUE!</v>
      </c>
      <c r="AR72" s="12"/>
    </row>
    <row r="73" spans="1:44" ht="27.75" customHeight="1" x14ac:dyDescent="0.25">
      <c r="A73" s="547"/>
      <c r="B73" s="547"/>
      <c r="C73" s="547"/>
      <c r="D73" s="547"/>
      <c r="E73" s="505"/>
      <c r="F73" s="556"/>
      <c r="G73" s="559"/>
      <c r="H73" s="180"/>
      <c r="I73" s="185"/>
      <c r="J73" s="186"/>
      <c r="K73" s="193"/>
      <c r="L73" s="180"/>
      <c r="M73" s="189"/>
      <c r="N73" s="189"/>
      <c r="O73" s="192"/>
      <c r="P73" s="192"/>
      <c r="Q73" s="194"/>
      <c r="R73" s="194"/>
      <c r="S73" s="553"/>
      <c r="T73" s="553"/>
      <c r="U73" s="553"/>
      <c r="V73" s="553"/>
      <c r="W73" s="553"/>
      <c r="X73" s="553"/>
      <c r="Y73" s="553"/>
      <c r="Z73" s="553"/>
      <c r="AA73" s="553"/>
      <c r="AB73" s="553"/>
      <c r="AC73" s="553"/>
      <c r="AD73" s="553"/>
      <c r="AE73" s="565"/>
      <c r="AF73" s="565"/>
      <c r="AG73" s="565"/>
      <c r="AH73" s="565"/>
      <c r="AI73" s="430"/>
      <c r="AJ73" s="568"/>
      <c r="AK73" s="430"/>
      <c r="AL73" s="571"/>
      <c r="AM73" s="430"/>
      <c r="AN73" s="433"/>
      <c r="AO73" s="430"/>
      <c r="AP73" s="433"/>
      <c r="AQ73" s="430"/>
      <c r="AR73" s="12"/>
    </row>
    <row r="74" spans="1:44" ht="27.75" customHeight="1" thickBot="1" x14ac:dyDescent="0.3">
      <c r="A74" s="547"/>
      <c r="B74" s="547"/>
      <c r="C74" s="547"/>
      <c r="D74" s="547"/>
      <c r="E74" s="505"/>
      <c r="F74" s="556"/>
      <c r="G74" s="559"/>
      <c r="H74" s="180"/>
      <c r="I74" s="145"/>
      <c r="J74" s="189"/>
      <c r="K74" s="193"/>
      <c r="L74" s="180"/>
      <c r="M74" s="189"/>
      <c r="N74" s="189"/>
      <c r="O74" s="192"/>
      <c r="P74" s="192"/>
      <c r="Q74" s="194"/>
      <c r="R74" s="194"/>
      <c r="S74" s="553"/>
      <c r="T74" s="553"/>
      <c r="U74" s="553"/>
      <c r="V74" s="553"/>
      <c r="W74" s="553"/>
      <c r="X74" s="553"/>
      <c r="Y74" s="553"/>
      <c r="Z74" s="553"/>
      <c r="AA74" s="553"/>
      <c r="AB74" s="553"/>
      <c r="AC74" s="553"/>
      <c r="AD74" s="553"/>
      <c r="AE74" s="565"/>
      <c r="AF74" s="565"/>
      <c r="AG74" s="565"/>
      <c r="AH74" s="565"/>
      <c r="AI74" s="430"/>
      <c r="AJ74" s="568"/>
      <c r="AK74" s="430"/>
      <c r="AL74" s="571"/>
      <c r="AM74" s="430"/>
      <c r="AN74" s="433"/>
      <c r="AO74" s="430"/>
      <c r="AP74" s="433"/>
      <c r="AQ74" s="430"/>
      <c r="AR74" s="12"/>
    </row>
    <row r="75" spans="1:44" ht="15.75" thickBot="1" x14ac:dyDescent="0.3">
      <c r="A75" s="548"/>
      <c r="B75" s="548"/>
      <c r="C75" s="548"/>
      <c r="D75" s="548"/>
      <c r="E75" s="506"/>
      <c r="F75" s="557"/>
      <c r="G75" s="560"/>
      <c r="H75" s="183"/>
      <c r="I75" s="149">
        <f>SUM(I72:I74)</f>
        <v>1</v>
      </c>
      <c r="J75" s="189"/>
      <c r="K75" s="195"/>
      <c r="L75" s="180"/>
      <c r="M75" s="189"/>
      <c r="N75" s="189"/>
      <c r="O75" s="196"/>
      <c r="P75" s="196"/>
      <c r="Q75" s="197"/>
      <c r="R75" s="197"/>
      <c r="S75" s="554"/>
      <c r="T75" s="554"/>
      <c r="U75" s="554"/>
      <c r="V75" s="554"/>
      <c r="W75" s="554"/>
      <c r="X75" s="554"/>
      <c r="Y75" s="554"/>
      <c r="Z75" s="554"/>
      <c r="AA75" s="554"/>
      <c r="AB75" s="554"/>
      <c r="AC75" s="554"/>
      <c r="AD75" s="554"/>
      <c r="AE75" s="566"/>
      <c r="AF75" s="566"/>
      <c r="AG75" s="566"/>
      <c r="AH75" s="566"/>
      <c r="AI75" s="431"/>
      <c r="AJ75" s="569"/>
      <c r="AK75" s="431"/>
      <c r="AL75" s="572"/>
      <c r="AM75" s="431"/>
      <c r="AN75" s="434"/>
      <c r="AO75" s="431"/>
      <c r="AP75" s="434"/>
      <c r="AQ75" s="431"/>
      <c r="AR75" s="12"/>
    </row>
    <row r="76" spans="1:44" ht="47.25" customHeight="1" x14ac:dyDescent="0.25">
      <c r="A76" s="546"/>
      <c r="B76" s="546"/>
      <c r="C76" s="546"/>
      <c r="D76" s="546"/>
      <c r="E76" s="504">
        <v>0.03</v>
      </c>
      <c r="F76" s="555" t="s">
        <v>316</v>
      </c>
      <c r="G76" s="558" t="s">
        <v>317</v>
      </c>
      <c r="H76" s="204" t="s">
        <v>318</v>
      </c>
      <c r="I76" s="211">
        <v>0.2</v>
      </c>
      <c r="J76" s="210" t="s">
        <v>319</v>
      </c>
      <c r="K76" s="208">
        <v>1</v>
      </c>
      <c r="L76" s="581" t="s">
        <v>320</v>
      </c>
      <c r="M76" s="210" t="s">
        <v>304</v>
      </c>
      <c r="N76" s="189"/>
      <c r="O76" s="190"/>
      <c r="P76" s="190"/>
      <c r="Q76" s="201"/>
      <c r="R76" s="201"/>
      <c r="S76" s="552"/>
      <c r="T76" s="552"/>
      <c r="U76" s="552"/>
      <c r="V76" s="552"/>
      <c r="W76" s="552"/>
      <c r="X76" s="552"/>
      <c r="Y76" s="552"/>
      <c r="Z76" s="552"/>
      <c r="AA76" s="552"/>
      <c r="AB76" s="552"/>
      <c r="AC76" s="552"/>
      <c r="AD76" s="552"/>
      <c r="AE76" s="564"/>
      <c r="AF76" s="564"/>
      <c r="AG76" s="564"/>
      <c r="AH76" s="564"/>
      <c r="AI76" s="429">
        <f t="shared" ref="AI76" si="56">1/K76</f>
        <v>1</v>
      </c>
      <c r="AJ76" s="567"/>
      <c r="AK76" s="429" t="e">
        <f t="shared" ref="AK76" si="57">1/M76</f>
        <v>#VALUE!</v>
      </c>
      <c r="AL76" s="570"/>
      <c r="AM76" s="429" t="e">
        <f t="shared" ref="AM76" si="58">1/O76</f>
        <v>#DIV/0!</v>
      </c>
      <c r="AN76" s="181"/>
      <c r="AO76" s="429" t="e">
        <f t="shared" ref="AO76" si="59">1/Q76</f>
        <v>#DIV/0!</v>
      </c>
      <c r="AP76" s="432"/>
      <c r="AQ76" s="429" t="e">
        <f t="shared" ref="AQ76" si="60">SUM(AI76+AK76+AM76+AO76)</f>
        <v>#VALUE!</v>
      </c>
      <c r="AR76" s="12"/>
    </row>
    <row r="77" spans="1:44" ht="68.25" customHeight="1" x14ac:dyDescent="0.25">
      <c r="A77" s="547"/>
      <c r="B77" s="547"/>
      <c r="C77" s="547"/>
      <c r="D77" s="547"/>
      <c r="E77" s="505"/>
      <c r="F77" s="556"/>
      <c r="G77" s="559"/>
      <c r="H77" s="204" t="s">
        <v>321</v>
      </c>
      <c r="I77" s="211">
        <v>0.8</v>
      </c>
      <c r="J77" s="210" t="s">
        <v>322</v>
      </c>
      <c r="K77" s="208">
        <v>1</v>
      </c>
      <c r="L77" s="581"/>
      <c r="M77" s="210" t="s">
        <v>304</v>
      </c>
      <c r="N77" s="189"/>
      <c r="O77" s="192"/>
      <c r="P77" s="192"/>
      <c r="Q77" s="194"/>
      <c r="R77" s="194"/>
      <c r="S77" s="553"/>
      <c r="T77" s="553"/>
      <c r="U77" s="553"/>
      <c r="V77" s="553"/>
      <c r="W77" s="553"/>
      <c r="X77" s="553"/>
      <c r="Y77" s="553"/>
      <c r="Z77" s="553"/>
      <c r="AA77" s="553"/>
      <c r="AB77" s="553"/>
      <c r="AC77" s="553"/>
      <c r="AD77" s="553"/>
      <c r="AE77" s="565"/>
      <c r="AF77" s="565"/>
      <c r="AG77" s="565"/>
      <c r="AH77" s="565"/>
      <c r="AI77" s="430"/>
      <c r="AJ77" s="568"/>
      <c r="AK77" s="430"/>
      <c r="AL77" s="571"/>
      <c r="AM77" s="430"/>
      <c r="AN77" s="433"/>
      <c r="AO77" s="430"/>
      <c r="AP77" s="433"/>
      <c r="AQ77" s="430"/>
      <c r="AR77" s="12"/>
    </row>
    <row r="78" spans="1:44" ht="27.75" customHeight="1" thickBot="1" x14ac:dyDescent="0.3">
      <c r="A78" s="547"/>
      <c r="B78" s="547"/>
      <c r="C78" s="547"/>
      <c r="D78" s="547"/>
      <c r="E78" s="505"/>
      <c r="F78" s="556"/>
      <c r="G78" s="559"/>
      <c r="H78" s="180"/>
      <c r="I78" s="185"/>
      <c r="J78" s="186"/>
      <c r="K78" s="193"/>
      <c r="L78" s="180"/>
      <c r="M78" s="189"/>
      <c r="N78" s="189"/>
      <c r="O78" s="192"/>
      <c r="P78" s="192"/>
      <c r="Q78" s="194"/>
      <c r="R78" s="194"/>
      <c r="S78" s="553"/>
      <c r="T78" s="553"/>
      <c r="U78" s="553"/>
      <c r="V78" s="553"/>
      <c r="W78" s="553"/>
      <c r="X78" s="553"/>
      <c r="Y78" s="553"/>
      <c r="Z78" s="553"/>
      <c r="AA78" s="553"/>
      <c r="AB78" s="553"/>
      <c r="AC78" s="553"/>
      <c r="AD78" s="553"/>
      <c r="AE78" s="565"/>
      <c r="AF78" s="565"/>
      <c r="AG78" s="565"/>
      <c r="AH78" s="565"/>
      <c r="AI78" s="430"/>
      <c r="AJ78" s="568"/>
      <c r="AK78" s="430"/>
      <c r="AL78" s="571"/>
      <c r="AM78" s="430"/>
      <c r="AN78" s="433"/>
      <c r="AO78" s="430"/>
      <c r="AP78" s="433"/>
      <c r="AQ78" s="430"/>
      <c r="AR78" s="12"/>
    </row>
    <row r="79" spans="1:44" ht="15.75" thickBot="1" x14ac:dyDescent="0.3">
      <c r="A79" s="548"/>
      <c r="B79" s="548"/>
      <c r="C79" s="548"/>
      <c r="D79" s="548"/>
      <c r="E79" s="506"/>
      <c r="F79" s="557"/>
      <c r="G79" s="560"/>
      <c r="H79" s="183"/>
      <c r="I79" s="149">
        <f>SUM(I76:I78)</f>
        <v>1</v>
      </c>
      <c r="J79" s="189"/>
      <c r="K79" s="195"/>
      <c r="L79" s="180"/>
      <c r="M79" s="189"/>
      <c r="N79" s="189"/>
      <c r="O79" s="196"/>
      <c r="P79" s="196"/>
      <c r="Q79" s="197"/>
      <c r="R79" s="197"/>
      <c r="S79" s="554"/>
      <c r="T79" s="554"/>
      <c r="U79" s="554"/>
      <c r="V79" s="554"/>
      <c r="W79" s="554"/>
      <c r="X79" s="554"/>
      <c r="Y79" s="554"/>
      <c r="Z79" s="554"/>
      <c r="AA79" s="554"/>
      <c r="AB79" s="554"/>
      <c r="AC79" s="554"/>
      <c r="AD79" s="554"/>
      <c r="AE79" s="566"/>
      <c r="AF79" s="566"/>
      <c r="AG79" s="566"/>
      <c r="AH79" s="566"/>
      <c r="AI79" s="431"/>
      <c r="AJ79" s="569"/>
      <c r="AK79" s="431"/>
      <c r="AL79" s="572"/>
      <c r="AM79" s="431"/>
      <c r="AN79" s="434"/>
      <c r="AO79" s="431"/>
      <c r="AP79" s="434"/>
      <c r="AQ79" s="431"/>
      <c r="AR79" s="12"/>
    </row>
    <row r="80" spans="1:44" ht="27.75" customHeight="1" x14ac:dyDescent="0.25">
      <c r="A80" s="546"/>
      <c r="B80" s="546"/>
      <c r="C80" s="546"/>
      <c r="D80" s="546"/>
      <c r="E80" s="504">
        <v>0.12</v>
      </c>
      <c r="F80" s="555" t="s">
        <v>323</v>
      </c>
      <c r="G80" s="558" t="s">
        <v>324</v>
      </c>
      <c r="H80" s="180" t="s">
        <v>325</v>
      </c>
      <c r="I80" s="207">
        <v>1</v>
      </c>
      <c r="J80" s="204" t="s">
        <v>326</v>
      </c>
      <c r="K80" s="212">
        <v>1</v>
      </c>
      <c r="L80" s="213" t="s">
        <v>327</v>
      </c>
      <c r="M80" s="204" t="s">
        <v>328</v>
      </c>
      <c r="N80" s="189"/>
      <c r="O80" s="190"/>
      <c r="P80" s="190"/>
      <c r="Q80" s="201"/>
      <c r="R80" s="201"/>
      <c r="S80" s="552"/>
      <c r="T80" s="552"/>
      <c r="U80" s="552"/>
      <c r="V80" s="552"/>
      <c r="W80" s="552"/>
      <c r="X80" s="552"/>
      <c r="Y80" s="552"/>
      <c r="Z80" s="552"/>
      <c r="AA80" s="552"/>
      <c r="AB80" s="552"/>
      <c r="AC80" s="552"/>
      <c r="AD80" s="552"/>
      <c r="AE80" s="564"/>
      <c r="AF80" s="564"/>
      <c r="AG80" s="564"/>
      <c r="AH80" s="564"/>
      <c r="AI80" s="429">
        <f t="shared" ref="AI80" si="61">1/K80</f>
        <v>1</v>
      </c>
      <c r="AJ80" s="567"/>
      <c r="AK80" s="429" t="e">
        <f t="shared" ref="AK80" si="62">1/M80</f>
        <v>#VALUE!</v>
      </c>
      <c r="AL80" s="570"/>
      <c r="AM80" s="429" t="e">
        <f t="shared" ref="AM80" si="63">1/O80</f>
        <v>#DIV/0!</v>
      </c>
      <c r="AN80" s="181"/>
      <c r="AO80" s="429" t="e">
        <f t="shared" ref="AO80" si="64">1/Q80</f>
        <v>#DIV/0!</v>
      </c>
      <c r="AP80" s="432"/>
      <c r="AQ80" s="429" t="e">
        <f t="shared" ref="AQ80" si="65">SUM(AI80+AK80+AM80+AO80)</f>
        <v>#VALUE!</v>
      </c>
      <c r="AR80" s="12"/>
    </row>
    <row r="81" spans="1:44" ht="27.75" customHeight="1" x14ac:dyDescent="0.25">
      <c r="A81" s="547"/>
      <c r="B81" s="547"/>
      <c r="C81" s="547"/>
      <c r="D81" s="547"/>
      <c r="E81" s="505"/>
      <c r="F81" s="556"/>
      <c r="G81" s="559"/>
      <c r="H81" s="180"/>
      <c r="I81" s="185"/>
      <c r="J81" s="186"/>
      <c r="K81" s="193"/>
      <c r="L81" s="180"/>
      <c r="M81" s="189"/>
      <c r="N81" s="189"/>
      <c r="O81" s="192"/>
      <c r="P81" s="192"/>
      <c r="Q81" s="194"/>
      <c r="R81" s="194"/>
      <c r="S81" s="553"/>
      <c r="T81" s="553"/>
      <c r="U81" s="553"/>
      <c r="V81" s="553"/>
      <c r="W81" s="553"/>
      <c r="X81" s="553"/>
      <c r="Y81" s="553"/>
      <c r="Z81" s="553"/>
      <c r="AA81" s="553"/>
      <c r="AB81" s="553"/>
      <c r="AC81" s="553"/>
      <c r="AD81" s="553"/>
      <c r="AE81" s="565"/>
      <c r="AF81" s="565"/>
      <c r="AG81" s="565"/>
      <c r="AH81" s="565"/>
      <c r="AI81" s="430"/>
      <c r="AJ81" s="568"/>
      <c r="AK81" s="430"/>
      <c r="AL81" s="571"/>
      <c r="AM81" s="430"/>
      <c r="AN81" s="433"/>
      <c r="AO81" s="430"/>
      <c r="AP81" s="433"/>
      <c r="AQ81" s="430"/>
      <c r="AR81" s="12"/>
    </row>
    <row r="82" spans="1:44" ht="27.75" customHeight="1" x14ac:dyDescent="0.25">
      <c r="A82" s="547"/>
      <c r="B82" s="547"/>
      <c r="C82" s="547"/>
      <c r="D82" s="547"/>
      <c r="E82" s="505"/>
      <c r="F82" s="556"/>
      <c r="G82" s="559"/>
      <c r="H82" s="180"/>
      <c r="I82" s="185"/>
      <c r="J82" s="186"/>
      <c r="K82" s="193"/>
      <c r="L82" s="180"/>
      <c r="M82" s="189"/>
      <c r="N82" s="189"/>
      <c r="O82" s="192"/>
      <c r="P82" s="192"/>
      <c r="Q82" s="194"/>
      <c r="R82" s="194"/>
      <c r="S82" s="553"/>
      <c r="T82" s="553"/>
      <c r="U82" s="553"/>
      <c r="V82" s="553"/>
      <c r="W82" s="553"/>
      <c r="X82" s="553"/>
      <c r="Y82" s="553"/>
      <c r="Z82" s="553"/>
      <c r="AA82" s="553"/>
      <c r="AB82" s="553"/>
      <c r="AC82" s="553"/>
      <c r="AD82" s="553"/>
      <c r="AE82" s="565"/>
      <c r="AF82" s="565"/>
      <c r="AG82" s="565"/>
      <c r="AH82" s="565"/>
      <c r="AI82" s="430"/>
      <c r="AJ82" s="568"/>
      <c r="AK82" s="430"/>
      <c r="AL82" s="571"/>
      <c r="AM82" s="430"/>
      <c r="AN82" s="433"/>
      <c r="AO82" s="430"/>
      <c r="AP82" s="433"/>
      <c r="AQ82" s="430"/>
      <c r="AR82" s="12"/>
    </row>
    <row r="83" spans="1:44" ht="27.75" customHeight="1" thickBot="1" x14ac:dyDescent="0.3">
      <c r="A83" s="547"/>
      <c r="B83" s="547"/>
      <c r="C83" s="547"/>
      <c r="D83" s="547"/>
      <c r="E83" s="505"/>
      <c r="F83" s="556"/>
      <c r="G83" s="559"/>
      <c r="H83" s="180"/>
      <c r="I83" s="145"/>
      <c r="J83" s="189"/>
      <c r="K83" s="193"/>
      <c r="L83" s="180"/>
      <c r="M83" s="189"/>
      <c r="N83" s="189"/>
      <c r="O83" s="192"/>
      <c r="P83" s="192"/>
      <c r="Q83" s="194"/>
      <c r="R83" s="194"/>
      <c r="S83" s="553"/>
      <c r="T83" s="553"/>
      <c r="U83" s="553"/>
      <c r="V83" s="553"/>
      <c r="W83" s="553"/>
      <c r="X83" s="553"/>
      <c r="Y83" s="553"/>
      <c r="Z83" s="553"/>
      <c r="AA83" s="553"/>
      <c r="AB83" s="553"/>
      <c r="AC83" s="553"/>
      <c r="AD83" s="553"/>
      <c r="AE83" s="565"/>
      <c r="AF83" s="565"/>
      <c r="AG83" s="565"/>
      <c r="AH83" s="565"/>
      <c r="AI83" s="430"/>
      <c r="AJ83" s="568"/>
      <c r="AK83" s="430"/>
      <c r="AL83" s="571"/>
      <c r="AM83" s="430"/>
      <c r="AN83" s="433"/>
      <c r="AO83" s="430"/>
      <c r="AP83" s="433"/>
      <c r="AQ83" s="430"/>
      <c r="AR83" s="12"/>
    </row>
    <row r="84" spans="1:44" ht="15.75" thickBot="1" x14ac:dyDescent="0.3">
      <c r="A84" s="548"/>
      <c r="B84" s="548"/>
      <c r="C84" s="548"/>
      <c r="D84" s="548"/>
      <c r="E84" s="506"/>
      <c r="F84" s="557"/>
      <c r="G84" s="560"/>
      <c r="H84" s="183"/>
      <c r="I84" s="149">
        <f>SUM(I80:I83)</f>
        <v>1</v>
      </c>
      <c r="J84" s="189"/>
      <c r="K84" s="195"/>
      <c r="L84" s="180"/>
      <c r="M84" s="189"/>
      <c r="N84" s="189"/>
      <c r="O84" s="196"/>
      <c r="P84" s="196"/>
      <c r="Q84" s="197"/>
      <c r="R84" s="197"/>
      <c r="S84" s="554"/>
      <c r="T84" s="554"/>
      <c r="U84" s="554"/>
      <c r="V84" s="554"/>
      <c r="W84" s="554"/>
      <c r="X84" s="554"/>
      <c r="Y84" s="554"/>
      <c r="Z84" s="554"/>
      <c r="AA84" s="554"/>
      <c r="AB84" s="554"/>
      <c r="AC84" s="554"/>
      <c r="AD84" s="554"/>
      <c r="AE84" s="566"/>
      <c r="AF84" s="566"/>
      <c r="AG84" s="566"/>
      <c r="AH84" s="566"/>
      <c r="AI84" s="431"/>
      <c r="AJ84" s="569"/>
      <c r="AK84" s="431"/>
      <c r="AL84" s="572"/>
      <c r="AM84" s="431"/>
      <c r="AN84" s="434"/>
      <c r="AO84" s="431"/>
      <c r="AP84" s="434"/>
      <c r="AQ84" s="431"/>
      <c r="AR84" s="12"/>
    </row>
    <row r="85" spans="1:44" ht="27.75" customHeight="1" x14ac:dyDescent="0.25">
      <c r="A85" s="546"/>
      <c r="B85" s="546"/>
      <c r="C85" s="546"/>
      <c r="D85" s="546"/>
      <c r="E85" s="504">
        <v>0.01</v>
      </c>
      <c r="F85" s="555" t="s">
        <v>329</v>
      </c>
      <c r="G85" s="558" t="s">
        <v>330</v>
      </c>
      <c r="H85" s="204" t="s">
        <v>331</v>
      </c>
      <c r="I85" s="211">
        <v>1</v>
      </c>
      <c r="J85" s="204" t="s">
        <v>332</v>
      </c>
      <c r="K85" s="212">
        <v>1</v>
      </c>
      <c r="L85" s="209" t="s">
        <v>333</v>
      </c>
      <c r="M85" s="204" t="s">
        <v>328</v>
      </c>
      <c r="N85" s="214" t="s">
        <v>334</v>
      </c>
      <c r="O85" s="190"/>
      <c r="P85" s="190"/>
      <c r="Q85" s="201"/>
      <c r="R85" s="201"/>
      <c r="S85" s="552"/>
      <c r="T85" s="552"/>
      <c r="U85" s="552"/>
      <c r="V85" s="552"/>
      <c r="W85" s="552"/>
      <c r="X85" s="552"/>
      <c r="Y85" s="552"/>
      <c r="Z85" s="552"/>
      <c r="AA85" s="552"/>
      <c r="AB85" s="552"/>
      <c r="AC85" s="552"/>
      <c r="AD85" s="552"/>
      <c r="AE85" s="564"/>
      <c r="AF85" s="564"/>
      <c r="AG85" s="564"/>
      <c r="AH85" s="564"/>
      <c r="AI85" s="429">
        <f t="shared" ref="AI85" si="66">1/K85</f>
        <v>1</v>
      </c>
      <c r="AJ85" s="567"/>
      <c r="AK85" s="429" t="e">
        <f t="shared" ref="AK85" si="67">1/M85</f>
        <v>#VALUE!</v>
      </c>
      <c r="AL85" s="570"/>
      <c r="AM85" s="429" t="e">
        <f t="shared" ref="AM85" si="68">1/O85</f>
        <v>#DIV/0!</v>
      </c>
      <c r="AN85" s="181"/>
      <c r="AO85" s="429" t="e">
        <f t="shared" ref="AO85" si="69">1/Q85</f>
        <v>#DIV/0!</v>
      </c>
      <c r="AP85" s="432"/>
      <c r="AQ85" s="429" t="e">
        <f t="shared" ref="AQ85" si="70">SUM(AI85+AK85+AM85+AO85)</f>
        <v>#VALUE!</v>
      </c>
      <c r="AR85" s="12"/>
    </row>
    <row r="86" spans="1:44" ht="27.75" customHeight="1" x14ac:dyDescent="0.25">
      <c r="A86" s="547"/>
      <c r="B86" s="547"/>
      <c r="C86" s="547"/>
      <c r="D86" s="547"/>
      <c r="E86" s="505"/>
      <c r="F86" s="556"/>
      <c r="G86" s="559"/>
      <c r="H86" s="180"/>
      <c r="I86" s="185"/>
      <c r="J86" s="186"/>
      <c r="K86" s="193"/>
      <c r="L86" s="180"/>
      <c r="M86" s="189"/>
      <c r="N86" s="189"/>
      <c r="O86" s="192"/>
      <c r="P86" s="192"/>
      <c r="Q86" s="194"/>
      <c r="R86" s="194"/>
      <c r="S86" s="553"/>
      <c r="T86" s="553"/>
      <c r="U86" s="553"/>
      <c r="V86" s="553"/>
      <c r="W86" s="553"/>
      <c r="X86" s="553"/>
      <c r="Y86" s="553"/>
      <c r="Z86" s="553"/>
      <c r="AA86" s="553"/>
      <c r="AB86" s="553"/>
      <c r="AC86" s="553"/>
      <c r="AD86" s="553"/>
      <c r="AE86" s="565"/>
      <c r="AF86" s="565"/>
      <c r="AG86" s="565"/>
      <c r="AH86" s="565"/>
      <c r="AI86" s="430"/>
      <c r="AJ86" s="568"/>
      <c r="AK86" s="430"/>
      <c r="AL86" s="571"/>
      <c r="AM86" s="430"/>
      <c r="AN86" s="433"/>
      <c r="AO86" s="430"/>
      <c r="AP86" s="433"/>
      <c r="AQ86" s="430"/>
      <c r="AR86" s="12"/>
    </row>
    <row r="87" spans="1:44" ht="27.75" customHeight="1" x14ac:dyDescent="0.25">
      <c r="A87" s="547"/>
      <c r="B87" s="547"/>
      <c r="C87" s="547"/>
      <c r="D87" s="547"/>
      <c r="E87" s="505"/>
      <c r="F87" s="556"/>
      <c r="G87" s="559"/>
      <c r="H87" s="180"/>
      <c r="I87" s="185"/>
      <c r="J87" s="186"/>
      <c r="K87" s="193"/>
      <c r="L87" s="180"/>
      <c r="M87" s="189"/>
      <c r="N87" s="189"/>
      <c r="O87" s="192"/>
      <c r="P87" s="192"/>
      <c r="Q87" s="194"/>
      <c r="R87" s="194"/>
      <c r="S87" s="553"/>
      <c r="T87" s="553"/>
      <c r="U87" s="553"/>
      <c r="V87" s="553"/>
      <c r="W87" s="553"/>
      <c r="X87" s="553"/>
      <c r="Y87" s="553"/>
      <c r="Z87" s="553"/>
      <c r="AA87" s="553"/>
      <c r="AB87" s="553"/>
      <c r="AC87" s="553"/>
      <c r="AD87" s="553"/>
      <c r="AE87" s="565"/>
      <c r="AF87" s="565"/>
      <c r="AG87" s="565"/>
      <c r="AH87" s="565"/>
      <c r="AI87" s="430"/>
      <c r="AJ87" s="568"/>
      <c r="AK87" s="430"/>
      <c r="AL87" s="571"/>
      <c r="AM87" s="430"/>
      <c r="AN87" s="433"/>
      <c r="AO87" s="430"/>
      <c r="AP87" s="433"/>
      <c r="AQ87" s="430"/>
      <c r="AR87" s="12"/>
    </row>
    <row r="88" spans="1:44" ht="27.75" customHeight="1" thickBot="1" x14ac:dyDescent="0.3">
      <c r="A88" s="547"/>
      <c r="B88" s="547"/>
      <c r="C88" s="547"/>
      <c r="D88" s="547"/>
      <c r="E88" s="505"/>
      <c r="F88" s="556"/>
      <c r="G88" s="559"/>
      <c r="H88" s="180"/>
      <c r="I88" s="145"/>
      <c r="J88" s="189"/>
      <c r="K88" s="193"/>
      <c r="L88" s="180"/>
      <c r="M88" s="189"/>
      <c r="N88" s="189"/>
      <c r="O88" s="192"/>
      <c r="P88" s="192"/>
      <c r="Q88" s="194"/>
      <c r="R88" s="194"/>
      <c r="S88" s="553"/>
      <c r="T88" s="553"/>
      <c r="U88" s="553"/>
      <c r="V88" s="553"/>
      <c r="W88" s="553"/>
      <c r="X88" s="553"/>
      <c r="Y88" s="553"/>
      <c r="Z88" s="553"/>
      <c r="AA88" s="553"/>
      <c r="AB88" s="553"/>
      <c r="AC88" s="553"/>
      <c r="AD88" s="553"/>
      <c r="AE88" s="565"/>
      <c r="AF88" s="565"/>
      <c r="AG88" s="565"/>
      <c r="AH88" s="565"/>
      <c r="AI88" s="430"/>
      <c r="AJ88" s="568"/>
      <c r="AK88" s="430"/>
      <c r="AL88" s="571"/>
      <c r="AM88" s="430"/>
      <c r="AN88" s="433"/>
      <c r="AO88" s="430"/>
      <c r="AP88" s="433"/>
      <c r="AQ88" s="430"/>
      <c r="AR88" s="12"/>
    </row>
    <row r="89" spans="1:44" ht="15.75" thickBot="1" x14ac:dyDescent="0.3">
      <c r="A89" s="548"/>
      <c r="B89" s="548"/>
      <c r="C89" s="548"/>
      <c r="D89" s="548"/>
      <c r="E89" s="506"/>
      <c r="F89" s="557"/>
      <c r="G89" s="560"/>
      <c r="H89" s="183"/>
      <c r="I89" s="149">
        <f>SUM(I85:I88)</f>
        <v>1</v>
      </c>
      <c r="J89" s="189"/>
      <c r="K89" s="195"/>
      <c r="L89" s="180"/>
      <c r="M89" s="189"/>
      <c r="N89" s="189"/>
      <c r="O89" s="196"/>
      <c r="P89" s="196"/>
      <c r="Q89" s="197"/>
      <c r="R89" s="197"/>
      <c r="S89" s="554"/>
      <c r="T89" s="554"/>
      <c r="U89" s="554"/>
      <c r="V89" s="554"/>
      <c r="W89" s="554"/>
      <c r="X89" s="554"/>
      <c r="Y89" s="554"/>
      <c r="Z89" s="554"/>
      <c r="AA89" s="554"/>
      <c r="AB89" s="554"/>
      <c r="AC89" s="554"/>
      <c r="AD89" s="554"/>
      <c r="AE89" s="566"/>
      <c r="AF89" s="566"/>
      <c r="AG89" s="566"/>
      <c r="AH89" s="566"/>
      <c r="AI89" s="431"/>
      <c r="AJ89" s="569"/>
      <c r="AK89" s="431"/>
      <c r="AL89" s="572"/>
      <c r="AM89" s="431"/>
      <c r="AN89" s="434"/>
      <c r="AO89" s="431"/>
      <c r="AP89" s="434"/>
      <c r="AQ89" s="431"/>
      <c r="AR89" s="12"/>
    </row>
    <row r="90" spans="1:44" ht="51" customHeight="1" x14ac:dyDescent="0.25">
      <c r="A90" s="546" t="s">
        <v>110</v>
      </c>
      <c r="B90" s="546" t="s">
        <v>225</v>
      </c>
      <c r="C90" s="546" t="s">
        <v>226</v>
      </c>
      <c r="D90" s="546" t="s">
        <v>335</v>
      </c>
      <c r="E90" s="504">
        <v>0.01</v>
      </c>
      <c r="F90" s="555" t="s">
        <v>336</v>
      </c>
      <c r="G90" s="558" t="s">
        <v>337</v>
      </c>
      <c r="H90" s="204" t="s">
        <v>338</v>
      </c>
      <c r="I90" s="211">
        <v>1</v>
      </c>
      <c r="J90" s="215" t="s">
        <v>339</v>
      </c>
      <c r="K90" s="212">
        <v>1</v>
      </c>
      <c r="L90" s="216" t="s">
        <v>225</v>
      </c>
      <c r="M90" s="204" t="s">
        <v>328</v>
      </c>
      <c r="N90" s="214" t="s">
        <v>340</v>
      </c>
      <c r="O90" s="190"/>
      <c r="P90" s="190"/>
      <c r="Q90" s="201"/>
      <c r="R90" s="201"/>
      <c r="S90" s="552"/>
      <c r="T90" s="552"/>
      <c r="U90" s="552"/>
      <c r="V90" s="552"/>
      <c r="W90" s="552"/>
      <c r="X90" s="552"/>
      <c r="Y90" s="552"/>
      <c r="Z90" s="552"/>
      <c r="AA90" s="552"/>
      <c r="AB90" s="552"/>
      <c r="AC90" s="552"/>
      <c r="AD90" s="552"/>
      <c r="AE90" s="564"/>
      <c r="AF90" s="564"/>
      <c r="AG90" s="564"/>
      <c r="AH90" s="564"/>
      <c r="AI90" s="429">
        <f t="shared" ref="AI90" si="71">1/K90</f>
        <v>1</v>
      </c>
      <c r="AJ90" s="567"/>
      <c r="AK90" s="429" t="e">
        <f t="shared" ref="AK90" si="72">1/M90</f>
        <v>#VALUE!</v>
      </c>
      <c r="AL90" s="570"/>
      <c r="AM90" s="429" t="e">
        <f t="shared" ref="AM90" si="73">1/O90</f>
        <v>#DIV/0!</v>
      </c>
      <c r="AN90" s="181"/>
      <c r="AO90" s="429" t="e">
        <f t="shared" ref="AO90" si="74">1/Q90</f>
        <v>#DIV/0!</v>
      </c>
      <c r="AP90" s="432"/>
      <c r="AQ90" s="429" t="e">
        <f t="shared" ref="AQ90" si="75">SUM(AI90+AK90+AM90+AO90)</f>
        <v>#VALUE!</v>
      </c>
      <c r="AR90" s="12"/>
    </row>
    <row r="91" spans="1:44" ht="27.75" customHeight="1" x14ac:dyDescent="0.25">
      <c r="A91" s="547"/>
      <c r="B91" s="547"/>
      <c r="C91" s="547"/>
      <c r="D91" s="547"/>
      <c r="E91" s="505"/>
      <c r="F91" s="556"/>
      <c r="G91" s="559"/>
      <c r="H91" s="180"/>
      <c r="I91" s="185"/>
      <c r="J91" s="186"/>
      <c r="K91" s="193"/>
      <c r="L91" s="180"/>
      <c r="M91" s="189"/>
      <c r="N91" s="189"/>
      <c r="O91" s="192"/>
      <c r="P91" s="192"/>
      <c r="Q91" s="194"/>
      <c r="R91" s="194"/>
      <c r="S91" s="553"/>
      <c r="T91" s="553"/>
      <c r="U91" s="553"/>
      <c r="V91" s="553"/>
      <c r="W91" s="553"/>
      <c r="X91" s="553"/>
      <c r="Y91" s="553"/>
      <c r="Z91" s="553"/>
      <c r="AA91" s="553"/>
      <c r="AB91" s="553"/>
      <c r="AC91" s="553"/>
      <c r="AD91" s="553"/>
      <c r="AE91" s="565"/>
      <c r="AF91" s="565"/>
      <c r="AG91" s="565"/>
      <c r="AH91" s="565"/>
      <c r="AI91" s="430"/>
      <c r="AJ91" s="568"/>
      <c r="AK91" s="430"/>
      <c r="AL91" s="571"/>
      <c r="AM91" s="430"/>
      <c r="AN91" s="433"/>
      <c r="AO91" s="430"/>
      <c r="AP91" s="433"/>
      <c r="AQ91" s="430"/>
      <c r="AR91" s="12"/>
    </row>
    <row r="92" spans="1:44" ht="27.75" customHeight="1" x14ac:dyDescent="0.25">
      <c r="A92" s="547"/>
      <c r="B92" s="547"/>
      <c r="C92" s="547"/>
      <c r="D92" s="547"/>
      <c r="E92" s="505"/>
      <c r="F92" s="556"/>
      <c r="G92" s="559"/>
      <c r="H92" s="180"/>
      <c r="I92" s="185"/>
      <c r="J92" s="186"/>
      <c r="K92" s="193"/>
      <c r="L92" s="180"/>
      <c r="M92" s="189"/>
      <c r="N92" s="189"/>
      <c r="O92" s="192"/>
      <c r="P92" s="192"/>
      <c r="Q92" s="194"/>
      <c r="R92" s="194"/>
      <c r="S92" s="553"/>
      <c r="T92" s="553"/>
      <c r="U92" s="553"/>
      <c r="V92" s="553"/>
      <c r="W92" s="553"/>
      <c r="X92" s="553"/>
      <c r="Y92" s="553"/>
      <c r="Z92" s="553"/>
      <c r="AA92" s="553"/>
      <c r="AB92" s="553"/>
      <c r="AC92" s="553"/>
      <c r="AD92" s="553"/>
      <c r="AE92" s="565"/>
      <c r="AF92" s="565"/>
      <c r="AG92" s="565"/>
      <c r="AH92" s="565"/>
      <c r="AI92" s="430"/>
      <c r="AJ92" s="568"/>
      <c r="AK92" s="430"/>
      <c r="AL92" s="571"/>
      <c r="AM92" s="430"/>
      <c r="AN92" s="433"/>
      <c r="AO92" s="430"/>
      <c r="AP92" s="433"/>
      <c r="AQ92" s="430"/>
      <c r="AR92" s="12"/>
    </row>
    <row r="93" spans="1:44" ht="27.75" customHeight="1" thickBot="1" x14ac:dyDescent="0.3">
      <c r="A93" s="547"/>
      <c r="B93" s="547"/>
      <c r="C93" s="547"/>
      <c r="D93" s="547"/>
      <c r="E93" s="505"/>
      <c r="F93" s="556"/>
      <c r="G93" s="559"/>
      <c r="H93" s="180"/>
      <c r="I93" s="145"/>
      <c r="J93" s="189"/>
      <c r="K93" s="193"/>
      <c r="L93" s="180"/>
      <c r="M93" s="189"/>
      <c r="N93" s="189"/>
      <c r="O93" s="192"/>
      <c r="P93" s="192"/>
      <c r="Q93" s="194"/>
      <c r="R93" s="194"/>
      <c r="S93" s="553"/>
      <c r="T93" s="553"/>
      <c r="U93" s="553"/>
      <c r="V93" s="553"/>
      <c r="W93" s="553"/>
      <c r="X93" s="553"/>
      <c r="Y93" s="553"/>
      <c r="Z93" s="553"/>
      <c r="AA93" s="553"/>
      <c r="AB93" s="553"/>
      <c r="AC93" s="553"/>
      <c r="AD93" s="553"/>
      <c r="AE93" s="565"/>
      <c r="AF93" s="565"/>
      <c r="AG93" s="565"/>
      <c r="AH93" s="565"/>
      <c r="AI93" s="430"/>
      <c r="AJ93" s="568"/>
      <c r="AK93" s="430"/>
      <c r="AL93" s="571"/>
      <c r="AM93" s="430"/>
      <c r="AN93" s="433"/>
      <c r="AO93" s="430"/>
      <c r="AP93" s="433"/>
      <c r="AQ93" s="430"/>
      <c r="AR93" s="12"/>
    </row>
    <row r="94" spans="1:44" ht="15.75" thickBot="1" x14ac:dyDescent="0.3">
      <c r="A94" s="548"/>
      <c r="B94" s="548"/>
      <c r="C94" s="548"/>
      <c r="D94" s="548"/>
      <c r="E94" s="506"/>
      <c r="F94" s="557"/>
      <c r="G94" s="560"/>
      <c r="H94" s="183"/>
      <c r="I94" s="149">
        <f>SUM(I90:I93)</f>
        <v>1</v>
      </c>
      <c r="J94" s="189"/>
      <c r="K94" s="195"/>
      <c r="L94" s="180"/>
      <c r="M94" s="189"/>
      <c r="N94" s="189"/>
      <c r="O94" s="196"/>
      <c r="P94" s="196"/>
      <c r="Q94" s="197"/>
      <c r="R94" s="197"/>
      <c r="S94" s="554"/>
      <c r="T94" s="554"/>
      <c r="U94" s="554"/>
      <c r="V94" s="554"/>
      <c r="W94" s="554"/>
      <c r="X94" s="554"/>
      <c r="Y94" s="554"/>
      <c r="Z94" s="554"/>
      <c r="AA94" s="554"/>
      <c r="AB94" s="554"/>
      <c r="AC94" s="554"/>
      <c r="AD94" s="554"/>
      <c r="AE94" s="566"/>
      <c r="AF94" s="566"/>
      <c r="AG94" s="566"/>
      <c r="AH94" s="566"/>
      <c r="AI94" s="431"/>
      <c r="AJ94" s="569"/>
      <c r="AK94" s="431"/>
      <c r="AL94" s="572"/>
      <c r="AM94" s="431"/>
      <c r="AN94" s="434"/>
      <c r="AO94" s="431"/>
      <c r="AP94" s="434"/>
      <c r="AQ94" s="431"/>
      <c r="AR94" s="12"/>
    </row>
    <row r="95" spans="1:44" ht="39.75" customHeight="1" x14ac:dyDescent="0.25">
      <c r="A95" s="546"/>
      <c r="B95" s="546"/>
      <c r="C95" s="546"/>
      <c r="D95" s="546"/>
      <c r="E95" s="504">
        <v>0.02</v>
      </c>
      <c r="F95" s="555" t="s">
        <v>341</v>
      </c>
      <c r="G95" s="558" t="s">
        <v>342</v>
      </c>
      <c r="H95" s="204" t="s">
        <v>343</v>
      </c>
      <c r="I95" s="211">
        <v>1</v>
      </c>
      <c r="J95" s="204" t="s">
        <v>344</v>
      </c>
      <c r="K95" s="208">
        <v>1</v>
      </c>
      <c r="L95" s="217" t="s">
        <v>225</v>
      </c>
      <c r="M95" s="204" t="s">
        <v>328</v>
      </c>
      <c r="N95" s="189"/>
      <c r="O95" s="190"/>
      <c r="P95" s="190"/>
      <c r="Q95" s="201"/>
      <c r="R95" s="201"/>
      <c r="S95" s="552"/>
      <c r="T95" s="552"/>
      <c r="U95" s="552"/>
      <c r="V95" s="552"/>
      <c r="W95" s="552"/>
      <c r="X95" s="552"/>
      <c r="Y95" s="552"/>
      <c r="Z95" s="552"/>
      <c r="AA95" s="552"/>
      <c r="AB95" s="552"/>
      <c r="AC95" s="552"/>
      <c r="AD95" s="552"/>
      <c r="AE95" s="564"/>
      <c r="AF95" s="564"/>
      <c r="AG95" s="564"/>
      <c r="AH95" s="564"/>
      <c r="AI95" s="429">
        <f t="shared" ref="AI95" si="76">1/K95</f>
        <v>1</v>
      </c>
      <c r="AJ95" s="567"/>
      <c r="AK95" s="429" t="e">
        <f t="shared" ref="AK95" si="77">1/M95</f>
        <v>#VALUE!</v>
      </c>
      <c r="AL95" s="570"/>
      <c r="AM95" s="429" t="e">
        <f t="shared" ref="AM95" si="78">1/O95</f>
        <v>#DIV/0!</v>
      </c>
      <c r="AN95" s="181"/>
      <c r="AO95" s="429" t="e">
        <f t="shared" ref="AO95" si="79">1/Q95</f>
        <v>#DIV/0!</v>
      </c>
      <c r="AP95" s="432"/>
      <c r="AQ95" s="429" t="e">
        <f t="shared" ref="AQ95" si="80">SUM(AI95+AK95+AM95+AO95)</f>
        <v>#VALUE!</v>
      </c>
      <c r="AR95" s="12"/>
    </row>
    <row r="96" spans="1:44" ht="27.75" customHeight="1" thickBot="1" x14ac:dyDescent="0.3">
      <c r="A96" s="547"/>
      <c r="B96" s="547"/>
      <c r="C96" s="547"/>
      <c r="D96" s="547"/>
      <c r="E96" s="505"/>
      <c r="F96" s="556"/>
      <c r="G96" s="559"/>
      <c r="H96" s="180"/>
      <c r="I96" s="185"/>
      <c r="J96" s="186"/>
      <c r="K96" s="193"/>
      <c r="L96" s="180"/>
      <c r="M96" s="189"/>
      <c r="N96" s="189"/>
      <c r="O96" s="192"/>
      <c r="P96" s="192"/>
      <c r="Q96" s="194"/>
      <c r="R96" s="194"/>
      <c r="S96" s="553"/>
      <c r="T96" s="553"/>
      <c r="U96" s="553"/>
      <c r="V96" s="553"/>
      <c r="W96" s="553"/>
      <c r="X96" s="553"/>
      <c r="Y96" s="553"/>
      <c r="Z96" s="553"/>
      <c r="AA96" s="553"/>
      <c r="AB96" s="553"/>
      <c r="AC96" s="553"/>
      <c r="AD96" s="553"/>
      <c r="AE96" s="565"/>
      <c r="AF96" s="565"/>
      <c r="AG96" s="565"/>
      <c r="AH96" s="565"/>
      <c r="AI96" s="430"/>
      <c r="AJ96" s="568"/>
      <c r="AK96" s="430"/>
      <c r="AL96" s="571"/>
      <c r="AM96" s="430"/>
      <c r="AN96" s="433"/>
      <c r="AO96" s="430"/>
      <c r="AP96" s="433"/>
      <c r="AQ96" s="430"/>
      <c r="AR96" s="12"/>
    </row>
    <row r="97" spans="1:44" ht="15.75" thickBot="1" x14ac:dyDescent="0.3">
      <c r="A97" s="548"/>
      <c r="B97" s="548"/>
      <c r="C97" s="548"/>
      <c r="D97" s="548"/>
      <c r="E97" s="506"/>
      <c r="F97" s="557"/>
      <c r="G97" s="560"/>
      <c r="H97" s="183"/>
      <c r="I97" s="149">
        <f>SUM(I95:I96)</f>
        <v>1</v>
      </c>
      <c r="J97" s="189"/>
      <c r="K97" s="195"/>
      <c r="L97" s="180"/>
      <c r="M97" s="189"/>
      <c r="N97" s="189"/>
      <c r="O97" s="196"/>
      <c r="P97" s="196"/>
      <c r="Q97" s="197"/>
      <c r="R97" s="197"/>
      <c r="S97" s="554"/>
      <c r="T97" s="554"/>
      <c r="U97" s="554"/>
      <c r="V97" s="554"/>
      <c r="W97" s="554"/>
      <c r="X97" s="554"/>
      <c r="Y97" s="554"/>
      <c r="Z97" s="554"/>
      <c r="AA97" s="554"/>
      <c r="AB97" s="554"/>
      <c r="AC97" s="554"/>
      <c r="AD97" s="554"/>
      <c r="AE97" s="566"/>
      <c r="AF97" s="566"/>
      <c r="AG97" s="566"/>
      <c r="AH97" s="566"/>
      <c r="AI97" s="431"/>
      <c r="AJ97" s="569"/>
      <c r="AK97" s="431"/>
      <c r="AL97" s="572"/>
      <c r="AM97" s="431"/>
      <c r="AN97" s="434"/>
      <c r="AO97" s="431"/>
      <c r="AP97" s="434"/>
      <c r="AQ97" s="431"/>
      <c r="AR97" s="12"/>
    </row>
    <row r="98" spans="1:44" ht="54" customHeight="1" x14ac:dyDescent="0.25">
      <c r="A98" s="546"/>
      <c r="B98" s="546"/>
      <c r="C98" s="546"/>
      <c r="D98" s="546"/>
      <c r="E98" s="504">
        <v>0.01</v>
      </c>
      <c r="F98" s="555" t="s">
        <v>345</v>
      </c>
      <c r="G98" s="558" t="s">
        <v>346</v>
      </c>
      <c r="H98" s="204" t="s">
        <v>347</v>
      </c>
      <c r="I98" s="211">
        <v>1</v>
      </c>
      <c r="J98" s="204" t="s">
        <v>348</v>
      </c>
      <c r="K98" s="208">
        <v>1</v>
      </c>
      <c r="L98" s="218" t="s">
        <v>349</v>
      </c>
      <c r="M98" s="204" t="s">
        <v>328</v>
      </c>
      <c r="N98" s="189"/>
      <c r="O98" s="190"/>
      <c r="P98" s="190"/>
      <c r="Q98" s="201"/>
      <c r="R98" s="201"/>
      <c r="S98" s="552"/>
      <c r="T98" s="552"/>
      <c r="U98" s="552"/>
      <c r="V98" s="552"/>
      <c r="W98" s="552"/>
      <c r="X98" s="552"/>
      <c r="Y98" s="552"/>
      <c r="Z98" s="552"/>
      <c r="AA98" s="552"/>
      <c r="AB98" s="552"/>
      <c r="AC98" s="552"/>
      <c r="AD98" s="552"/>
      <c r="AE98" s="564"/>
      <c r="AF98" s="564"/>
      <c r="AG98" s="564"/>
      <c r="AH98" s="564"/>
      <c r="AI98" s="429">
        <f t="shared" ref="AI98" si="81">1/K98</f>
        <v>1</v>
      </c>
      <c r="AJ98" s="567"/>
      <c r="AK98" s="429" t="e">
        <f t="shared" ref="AK98" si="82">1/M98</f>
        <v>#VALUE!</v>
      </c>
      <c r="AL98" s="570"/>
      <c r="AM98" s="429" t="e">
        <f t="shared" ref="AM98" si="83">1/O98</f>
        <v>#DIV/0!</v>
      </c>
      <c r="AN98" s="181"/>
      <c r="AO98" s="429" t="e">
        <f t="shared" ref="AO98" si="84">1/Q98</f>
        <v>#DIV/0!</v>
      </c>
      <c r="AP98" s="432"/>
      <c r="AQ98" s="429" t="e">
        <f t="shared" ref="AQ98" si="85">SUM(AI98+AK98+AM98+AO98)</f>
        <v>#VALUE!</v>
      </c>
      <c r="AR98" s="12"/>
    </row>
    <row r="99" spans="1:44" ht="27.75" customHeight="1" thickBot="1" x14ac:dyDescent="0.3">
      <c r="A99" s="547"/>
      <c r="B99" s="547"/>
      <c r="C99" s="547"/>
      <c r="D99" s="547"/>
      <c r="E99" s="505"/>
      <c r="F99" s="556"/>
      <c r="G99" s="559"/>
      <c r="H99" s="180"/>
      <c r="I99" s="185"/>
      <c r="J99" s="186"/>
      <c r="K99" s="193"/>
      <c r="L99" s="180"/>
      <c r="M99" s="189"/>
      <c r="N99" s="189"/>
      <c r="O99" s="192"/>
      <c r="P99" s="192"/>
      <c r="Q99" s="194"/>
      <c r="R99" s="194"/>
      <c r="S99" s="553"/>
      <c r="T99" s="553"/>
      <c r="U99" s="553"/>
      <c r="V99" s="553"/>
      <c r="W99" s="553"/>
      <c r="X99" s="553"/>
      <c r="Y99" s="553"/>
      <c r="Z99" s="553"/>
      <c r="AA99" s="553"/>
      <c r="AB99" s="553"/>
      <c r="AC99" s="553"/>
      <c r="AD99" s="553"/>
      <c r="AE99" s="565"/>
      <c r="AF99" s="565"/>
      <c r="AG99" s="565"/>
      <c r="AH99" s="565"/>
      <c r="AI99" s="430"/>
      <c r="AJ99" s="568"/>
      <c r="AK99" s="430"/>
      <c r="AL99" s="571"/>
      <c r="AM99" s="430"/>
      <c r="AN99" s="433"/>
      <c r="AO99" s="430"/>
      <c r="AP99" s="433"/>
      <c r="AQ99" s="430"/>
      <c r="AR99" s="12"/>
    </row>
    <row r="100" spans="1:44" ht="15.75" thickBot="1" x14ac:dyDescent="0.3">
      <c r="A100" s="548"/>
      <c r="B100" s="548"/>
      <c r="C100" s="548"/>
      <c r="D100" s="548"/>
      <c r="E100" s="506"/>
      <c r="F100" s="557"/>
      <c r="G100" s="560"/>
      <c r="H100" s="183"/>
      <c r="I100" s="149">
        <f>SUM(I98:I99)</f>
        <v>1</v>
      </c>
      <c r="J100" s="189"/>
      <c r="K100" s="195"/>
      <c r="L100" s="180"/>
      <c r="M100" s="189"/>
      <c r="N100" s="189"/>
      <c r="O100" s="196"/>
      <c r="P100" s="196"/>
      <c r="Q100" s="197"/>
      <c r="R100" s="197"/>
      <c r="S100" s="554"/>
      <c r="T100" s="554"/>
      <c r="U100" s="554"/>
      <c r="V100" s="554"/>
      <c r="W100" s="554"/>
      <c r="X100" s="554"/>
      <c r="Y100" s="554"/>
      <c r="Z100" s="554"/>
      <c r="AA100" s="554"/>
      <c r="AB100" s="554"/>
      <c r="AC100" s="554"/>
      <c r="AD100" s="554"/>
      <c r="AE100" s="566"/>
      <c r="AF100" s="566"/>
      <c r="AG100" s="566"/>
      <c r="AH100" s="566"/>
      <c r="AI100" s="431"/>
      <c r="AJ100" s="569"/>
      <c r="AK100" s="431"/>
      <c r="AL100" s="572"/>
      <c r="AM100" s="431"/>
      <c r="AN100" s="434"/>
      <c r="AO100" s="431"/>
      <c r="AP100" s="434"/>
      <c r="AQ100" s="431"/>
      <c r="AR100" s="12"/>
    </row>
    <row r="101" spans="1:44" x14ac:dyDescent="0.25">
      <c r="A101" s="159"/>
      <c r="B101" s="159"/>
      <c r="C101" s="159"/>
      <c r="D101" s="159"/>
      <c r="E101" s="219">
        <f>+SUM(E14:E100)</f>
        <v>1</v>
      </c>
      <c r="F101" s="34"/>
      <c r="G101" s="220"/>
      <c r="H101" s="221"/>
      <c r="I101" s="222"/>
      <c r="J101" s="223"/>
      <c r="K101" s="224"/>
      <c r="L101" s="225"/>
      <c r="M101" s="223"/>
      <c r="N101" s="223"/>
      <c r="O101" s="35"/>
      <c r="P101" s="35"/>
      <c r="Q101" s="226"/>
      <c r="R101" s="226"/>
      <c r="S101" s="227"/>
      <c r="T101" s="227"/>
      <c r="U101" s="227"/>
      <c r="V101" s="227"/>
      <c r="W101" s="227"/>
      <c r="X101" s="227"/>
      <c r="Y101" s="227"/>
      <c r="Z101" s="227"/>
      <c r="AA101" s="227"/>
      <c r="AB101" s="227"/>
      <c r="AC101" s="227"/>
      <c r="AD101" s="227"/>
      <c r="AE101" s="228"/>
      <c r="AF101" s="228"/>
      <c r="AG101" s="228"/>
      <c r="AH101" s="228"/>
      <c r="AI101" s="229"/>
      <c r="AJ101" s="230"/>
      <c r="AK101" s="229"/>
      <c r="AL101" s="36"/>
      <c r="AM101" s="229"/>
      <c r="AN101" s="231"/>
      <c r="AO101" s="229"/>
      <c r="AP101" s="231"/>
      <c r="AQ101" s="229"/>
      <c r="AR101" s="12"/>
    </row>
    <row r="102" spans="1:44" ht="15.75" thickBot="1" x14ac:dyDescent="0.3">
      <c r="F102" t="s">
        <v>31</v>
      </c>
      <c r="G102" s="178" t="e">
        <f>AK90</f>
        <v>#VALUE!</v>
      </c>
      <c r="L102" s="232"/>
    </row>
    <row r="103" spans="1:44" ht="15.75" thickBot="1" x14ac:dyDescent="0.3">
      <c r="F103" t="s">
        <v>32</v>
      </c>
      <c r="G103" s="178" t="e">
        <f>AM90</f>
        <v>#DIV/0!</v>
      </c>
      <c r="L103" s="232"/>
    </row>
    <row r="104" spans="1:44" ht="15.75" thickBot="1" x14ac:dyDescent="0.3">
      <c r="F104" t="s">
        <v>33</v>
      </c>
      <c r="G104" s="178" t="e">
        <f>AQ90</f>
        <v>#VALUE!</v>
      </c>
      <c r="L104" s="232"/>
    </row>
    <row r="105" spans="1:44" ht="15.75" thickBot="1" x14ac:dyDescent="0.3">
      <c r="F105" t="s">
        <v>34</v>
      </c>
      <c r="G105" s="178">
        <v>1</v>
      </c>
      <c r="L105" s="233"/>
    </row>
    <row r="106" spans="1:44" ht="15.75" thickBot="1" x14ac:dyDescent="0.3">
      <c r="L106" s="232"/>
    </row>
    <row r="107" spans="1:44" ht="15.75" thickBot="1" x14ac:dyDescent="0.3">
      <c r="L107" s="232"/>
    </row>
    <row r="108" spans="1:44" ht="15.75" thickBot="1" x14ac:dyDescent="0.3">
      <c r="L108" s="232"/>
    </row>
    <row r="110" spans="1:44" x14ac:dyDescent="0.25">
      <c r="L110" s="178"/>
    </row>
  </sheetData>
  <mergeCells count="715">
    <mergeCell ref="AQ98:AQ100"/>
    <mergeCell ref="AN99:AN100"/>
    <mergeCell ref="AF98:AF100"/>
    <mergeCell ref="AG98:AG100"/>
    <mergeCell ref="AH98:AH100"/>
    <mergeCell ref="AI98:AI100"/>
    <mergeCell ref="AJ98:AJ100"/>
    <mergeCell ref="AK98:AK100"/>
    <mergeCell ref="U98:U100"/>
    <mergeCell ref="V98:V100"/>
    <mergeCell ref="W98:W100"/>
    <mergeCell ref="X98:X100"/>
    <mergeCell ref="Y98:Y100"/>
    <mergeCell ref="AL98:AL100"/>
    <mergeCell ref="AM98:AM100"/>
    <mergeCell ref="AO98:AO100"/>
    <mergeCell ref="AP98:AP100"/>
    <mergeCell ref="A98:A100"/>
    <mergeCell ref="B98:B100"/>
    <mergeCell ref="C98:C100"/>
    <mergeCell ref="D98:D100"/>
    <mergeCell ref="E98:E100"/>
    <mergeCell ref="F98:F100"/>
    <mergeCell ref="G98:G100"/>
    <mergeCell ref="S98:S100"/>
    <mergeCell ref="AJ95:AJ97"/>
    <mergeCell ref="AD95:AD97"/>
    <mergeCell ref="AE95:AE97"/>
    <mergeCell ref="AF95:AF97"/>
    <mergeCell ref="AG95:AG97"/>
    <mergeCell ref="AH95:AH97"/>
    <mergeCell ref="AI95:AI97"/>
    <mergeCell ref="X95:X97"/>
    <mergeCell ref="Y95:Y97"/>
    <mergeCell ref="Z98:Z100"/>
    <mergeCell ref="AA98:AA100"/>
    <mergeCell ref="AB98:AB100"/>
    <mergeCell ref="AC98:AC100"/>
    <mergeCell ref="AD98:AD100"/>
    <mergeCell ref="AE98:AE100"/>
    <mergeCell ref="T98:T100"/>
    <mergeCell ref="AC95:AC97"/>
    <mergeCell ref="G95:G97"/>
    <mergeCell ref="S95:S97"/>
    <mergeCell ref="T95:T97"/>
    <mergeCell ref="U95:U97"/>
    <mergeCell ref="V95:V97"/>
    <mergeCell ref="W95:W97"/>
    <mergeCell ref="AQ95:AQ97"/>
    <mergeCell ref="AN96:AN97"/>
    <mergeCell ref="AK95:AK97"/>
    <mergeCell ref="AL95:AL97"/>
    <mergeCell ref="AM95:AM97"/>
    <mergeCell ref="AO95:AO97"/>
    <mergeCell ref="AP95:AP97"/>
    <mergeCell ref="A95:A97"/>
    <mergeCell ref="B95:B97"/>
    <mergeCell ref="C95:C97"/>
    <mergeCell ref="D95:D97"/>
    <mergeCell ref="E95:E97"/>
    <mergeCell ref="F95:F97"/>
    <mergeCell ref="AL90:AL94"/>
    <mergeCell ref="AM90:AM94"/>
    <mergeCell ref="AO90:AO94"/>
    <mergeCell ref="Z90:Z94"/>
    <mergeCell ref="AA90:AA94"/>
    <mergeCell ref="AB90:AB94"/>
    <mergeCell ref="AC90:AC94"/>
    <mergeCell ref="AD90:AD94"/>
    <mergeCell ref="AE90:AE94"/>
    <mergeCell ref="T90:T94"/>
    <mergeCell ref="U90:U94"/>
    <mergeCell ref="V90:V94"/>
    <mergeCell ref="W90:W94"/>
    <mergeCell ref="X90:X94"/>
    <mergeCell ref="Y90:Y94"/>
    <mergeCell ref="Z95:Z97"/>
    <mergeCell ref="AA95:AA97"/>
    <mergeCell ref="AB95:AB97"/>
    <mergeCell ref="AP90:AP94"/>
    <mergeCell ref="AQ90:AQ94"/>
    <mergeCell ref="AN91:AN94"/>
    <mergeCell ref="AF90:AF94"/>
    <mergeCell ref="AG90:AG94"/>
    <mergeCell ref="AH90:AH94"/>
    <mergeCell ref="AI90:AI94"/>
    <mergeCell ref="AJ90:AJ94"/>
    <mergeCell ref="AK90:AK94"/>
    <mergeCell ref="A90:A94"/>
    <mergeCell ref="B90:B94"/>
    <mergeCell ref="C90:C94"/>
    <mergeCell ref="D90:D94"/>
    <mergeCell ref="E90:E94"/>
    <mergeCell ref="F90:F94"/>
    <mergeCell ref="G90:G94"/>
    <mergeCell ref="S90:S94"/>
    <mergeCell ref="AJ85:AJ89"/>
    <mergeCell ref="AD85:AD89"/>
    <mergeCell ref="AE85:AE89"/>
    <mergeCell ref="AF85:AF89"/>
    <mergeCell ref="AG85:AG89"/>
    <mergeCell ref="AH85:AH89"/>
    <mergeCell ref="AI85:AI89"/>
    <mergeCell ref="X85:X89"/>
    <mergeCell ref="Y85:Y89"/>
    <mergeCell ref="AC85:AC89"/>
    <mergeCell ref="G85:G89"/>
    <mergeCell ref="S85:S89"/>
    <mergeCell ref="T85:T89"/>
    <mergeCell ref="U85:U89"/>
    <mergeCell ref="V85:V89"/>
    <mergeCell ref="W85:W89"/>
    <mergeCell ref="A85:A89"/>
    <mergeCell ref="B85:B89"/>
    <mergeCell ref="C85:C89"/>
    <mergeCell ref="D85:D89"/>
    <mergeCell ref="E85:E89"/>
    <mergeCell ref="F85:F89"/>
    <mergeCell ref="Z85:Z89"/>
    <mergeCell ref="AA85:AA89"/>
    <mergeCell ref="AB85:AB89"/>
    <mergeCell ref="Y80:Y84"/>
    <mergeCell ref="Z80:Z84"/>
    <mergeCell ref="AA80:AA84"/>
    <mergeCell ref="AB80:AB84"/>
    <mergeCell ref="AC80:AC84"/>
    <mergeCell ref="AD80:AD84"/>
    <mergeCell ref="AQ85:AQ89"/>
    <mergeCell ref="AN86:AN89"/>
    <mergeCell ref="AK85:AK89"/>
    <mergeCell ref="AL85:AL89"/>
    <mergeCell ref="AM85:AM89"/>
    <mergeCell ref="AO85:AO89"/>
    <mergeCell ref="AP85:AP89"/>
    <mergeCell ref="AO80:AO84"/>
    <mergeCell ref="AP80:AP84"/>
    <mergeCell ref="AQ80:AQ84"/>
    <mergeCell ref="AN81:AN84"/>
    <mergeCell ref="AE80:AE84"/>
    <mergeCell ref="AF80:AF84"/>
    <mergeCell ref="AG80:AG84"/>
    <mergeCell ref="AH80:AH84"/>
    <mergeCell ref="AI80:AI84"/>
    <mergeCell ref="AJ80:AJ84"/>
    <mergeCell ref="AK80:AK84"/>
    <mergeCell ref="AL80:AL84"/>
    <mergeCell ref="AM80:AM84"/>
    <mergeCell ref="G80:G84"/>
    <mergeCell ref="AI76:AI79"/>
    <mergeCell ref="AJ76:AJ79"/>
    <mergeCell ref="AC76:AC79"/>
    <mergeCell ref="AD76:AD79"/>
    <mergeCell ref="AE76:AE79"/>
    <mergeCell ref="AF76:AF79"/>
    <mergeCell ref="AG76:AG79"/>
    <mergeCell ref="AH76:AH79"/>
    <mergeCell ref="W76:W79"/>
    <mergeCell ref="X76:X79"/>
    <mergeCell ref="AB76:AB79"/>
    <mergeCell ref="G76:G79"/>
    <mergeCell ref="L76:L77"/>
    <mergeCell ref="S76:S79"/>
    <mergeCell ref="T76:T79"/>
    <mergeCell ref="U76:U79"/>
    <mergeCell ref="V76:V79"/>
    <mergeCell ref="S80:S84"/>
    <mergeCell ref="T80:T84"/>
    <mergeCell ref="U80:U84"/>
    <mergeCell ref="V80:V84"/>
    <mergeCell ref="W80:W84"/>
    <mergeCell ref="X80:X84"/>
    <mergeCell ref="A76:A79"/>
    <mergeCell ref="B76:B79"/>
    <mergeCell ref="C76:C79"/>
    <mergeCell ref="D76:D79"/>
    <mergeCell ref="E76:E79"/>
    <mergeCell ref="F76:F79"/>
    <mergeCell ref="A80:A84"/>
    <mergeCell ref="B80:B84"/>
    <mergeCell ref="C80:C84"/>
    <mergeCell ref="D80:D84"/>
    <mergeCell ref="E80:E84"/>
    <mergeCell ref="F80:F84"/>
    <mergeCell ref="AB72:AB75"/>
    <mergeCell ref="AC72:AC75"/>
    <mergeCell ref="AD72:AD75"/>
    <mergeCell ref="AE72:AE75"/>
    <mergeCell ref="AP76:AP79"/>
    <mergeCell ref="AQ76:AQ79"/>
    <mergeCell ref="AN77:AN79"/>
    <mergeCell ref="AK76:AK79"/>
    <mergeCell ref="AL76:AL79"/>
    <mergeCell ref="AM76:AM79"/>
    <mergeCell ref="AO76:AO79"/>
    <mergeCell ref="AP72:AP75"/>
    <mergeCell ref="AQ72:AQ75"/>
    <mergeCell ref="AN73:AN75"/>
    <mergeCell ref="AF72:AF75"/>
    <mergeCell ref="AG72:AG75"/>
    <mergeCell ref="AH72:AH75"/>
    <mergeCell ref="AI72:AI75"/>
    <mergeCell ref="AJ72:AJ75"/>
    <mergeCell ref="AK72:AK75"/>
    <mergeCell ref="AL72:AL75"/>
    <mergeCell ref="AM72:AM75"/>
    <mergeCell ref="AO72:AO75"/>
    <mergeCell ref="T72:T75"/>
    <mergeCell ref="U72:U75"/>
    <mergeCell ref="V72:V75"/>
    <mergeCell ref="W72:W75"/>
    <mergeCell ref="X72:X75"/>
    <mergeCell ref="Y72:Y75"/>
    <mergeCell ref="Y76:Y79"/>
    <mergeCell ref="Z76:Z79"/>
    <mergeCell ref="AA76:AA79"/>
    <mergeCell ref="Z72:Z75"/>
    <mergeCell ref="AA72:AA75"/>
    <mergeCell ref="AQ67:AQ71"/>
    <mergeCell ref="AN68:AN71"/>
    <mergeCell ref="A72:A75"/>
    <mergeCell ref="B72:B75"/>
    <mergeCell ref="C72:C75"/>
    <mergeCell ref="D72:D75"/>
    <mergeCell ref="E72:E75"/>
    <mergeCell ref="F72:F75"/>
    <mergeCell ref="G72:G75"/>
    <mergeCell ref="S72:S75"/>
    <mergeCell ref="AJ67:AJ71"/>
    <mergeCell ref="AK67:AK71"/>
    <mergeCell ref="AL67:AL71"/>
    <mergeCell ref="AM67:AM71"/>
    <mergeCell ref="AO67:AO71"/>
    <mergeCell ref="AP67:AP71"/>
    <mergeCell ref="AD67:AD71"/>
    <mergeCell ref="AE67:AE71"/>
    <mergeCell ref="AF67:AF71"/>
    <mergeCell ref="AG67:AG71"/>
    <mergeCell ref="AH67:AH71"/>
    <mergeCell ref="AI67:AI71"/>
    <mergeCell ref="X67:X71"/>
    <mergeCell ref="Y67:Y71"/>
    <mergeCell ref="Z67:Z71"/>
    <mergeCell ref="AA67:AA71"/>
    <mergeCell ref="AB67:AB71"/>
    <mergeCell ref="AC67:AC71"/>
    <mergeCell ref="G67:G71"/>
    <mergeCell ref="S67:S71"/>
    <mergeCell ref="T67:T71"/>
    <mergeCell ref="U67:U71"/>
    <mergeCell ref="V67:V71"/>
    <mergeCell ref="W67:W71"/>
    <mergeCell ref="A67:A71"/>
    <mergeCell ref="B67:B71"/>
    <mergeCell ref="C67:C71"/>
    <mergeCell ref="D67:D71"/>
    <mergeCell ref="E67:E71"/>
    <mergeCell ref="F67:F71"/>
    <mergeCell ref="AL62:AL66"/>
    <mergeCell ref="AM62:AM66"/>
    <mergeCell ref="AO62:AO66"/>
    <mergeCell ref="Z62:Z66"/>
    <mergeCell ref="AA62:AA66"/>
    <mergeCell ref="AB62:AB66"/>
    <mergeCell ref="AC62:AC66"/>
    <mergeCell ref="AD62:AD66"/>
    <mergeCell ref="AE62:AE66"/>
    <mergeCell ref="T62:T66"/>
    <mergeCell ref="U62:U66"/>
    <mergeCell ref="V62:V66"/>
    <mergeCell ref="W62:W66"/>
    <mergeCell ref="X62:X66"/>
    <mergeCell ref="Y62:Y66"/>
    <mergeCell ref="F62:F66"/>
    <mergeCell ref="G62:G66"/>
    <mergeCell ref="K62:K64"/>
    <mergeCell ref="AP62:AP66"/>
    <mergeCell ref="AQ62:AQ66"/>
    <mergeCell ref="AN63:AN66"/>
    <mergeCell ref="AF62:AF66"/>
    <mergeCell ref="AG62:AG66"/>
    <mergeCell ref="AH62:AH66"/>
    <mergeCell ref="AI62:AI66"/>
    <mergeCell ref="AJ62:AJ66"/>
    <mergeCell ref="AK62:AK66"/>
    <mergeCell ref="L62:L64"/>
    <mergeCell ref="M62:M64"/>
    <mergeCell ref="S62:S66"/>
    <mergeCell ref="AM58:AM61"/>
    <mergeCell ref="AO58:AO61"/>
    <mergeCell ref="AP58:AP61"/>
    <mergeCell ref="AQ58:AQ61"/>
    <mergeCell ref="AN59:AN61"/>
    <mergeCell ref="A62:A66"/>
    <mergeCell ref="B62:B66"/>
    <mergeCell ref="C62:C66"/>
    <mergeCell ref="D62:D66"/>
    <mergeCell ref="E62:E66"/>
    <mergeCell ref="AG58:AG61"/>
    <mergeCell ref="AH58:AH61"/>
    <mergeCell ref="AI58:AI61"/>
    <mergeCell ref="AJ58:AJ61"/>
    <mergeCell ref="AK58:AK61"/>
    <mergeCell ref="AL58:AL61"/>
    <mergeCell ref="AA58:AA61"/>
    <mergeCell ref="AB58:AB61"/>
    <mergeCell ref="AC58:AC61"/>
    <mergeCell ref="AD58:AD61"/>
    <mergeCell ref="AE58:AE61"/>
    <mergeCell ref="AF58:AF61"/>
    <mergeCell ref="U58:U61"/>
    <mergeCell ref="V58:V61"/>
    <mergeCell ref="W58:W61"/>
    <mergeCell ref="X58:X61"/>
    <mergeCell ref="Y58:Y61"/>
    <mergeCell ref="Z58:Z61"/>
    <mergeCell ref="G58:G61"/>
    <mergeCell ref="K58:K59"/>
    <mergeCell ref="L58:L59"/>
    <mergeCell ref="M58:M59"/>
    <mergeCell ref="S58:S61"/>
    <mergeCell ref="T58:T61"/>
    <mergeCell ref="AO53:AO57"/>
    <mergeCell ref="AP53:AP57"/>
    <mergeCell ref="AQ53:AQ57"/>
    <mergeCell ref="AN54:AN57"/>
    <mergeCell ref="A58:A61"/>
    <mergeCell ref="B58:B61"/>
    <mergeCell ref="C58:C61"/>
    <mergeCell ref="D58:D61"/>
    <mergeCell ref="E58:E61"/>
    <mergeCell ref="F58:F61"/>
    <mergeCell ref="AH53:AH57"/>
    <mergeCell ref="AI53:AI57"/>
    <mergeCell ref="AJ53:AJ57"/>
    <mergeCell ref="AK53:AK57"/>
    <mergeCell ref="AL53:AL57"/>
    <mergeCell ref="AM53:AM57"/>
    <mergeCell ref="AB53:AB57"/>
    <mergeCell ref="AC53:AC57"/>
    <mergeCell ref="AD53:AD57"/>
    <mergeCell ref="AE53:AE57"/>
    <mergeCell ref="AF53:AF57"/>
    <mergeCell ref="AG53:AG57"/>
    <mergeCell ref="V53:V57"/>
    <mergeCell ref="W53:W57"/>
    <mergeCell ref="AG49:AG52"/>
    <mergeCell ref="V49:V52"/>
    <mergeCell ref="W49:W52"/>
    <mergeCell ref="X53:X57"/>
    <mergeCell ref="Y53:Y57"/>
    <mergeCell ref="Z53:Z57"/>
    <mergeCell ref="AA53:AA57"/>
    <mergeCell ref="G53:G57"/>
    <mergeCell ref="L53:L55"/>
    <mergeCell ref="M53:M55"/>
    <mergeCell ref="S53:S57"/>
    <mergeCell ref="T53:T57"/>
    <mergeCell ref="U53:U57"/>
    <mergeCell ref="S49:S52"/>
    <mergeCell ref="T49:T52"/>
    <mergeCell ref="U49:U52"/>
    <mergeCell ref="AO49:AO52"/>
    <mergeCell ref="AP49:AP52"/>
    <mergeCell ref="AQ49:AQ52"/>
    <mergeCell ref="AN50:AN52"/>
    <mergeCell ref="A53:A57"/>
    <mergeCell ref="B53:B57"/>
    <mergeCell ref="C53:C57"/>
    <mergeCell ref="D53:D57"/>
    <mergeCell ref="E53:E57"/>
    <mergeCell ref="F53:F57"/>
    <mergeCell ref="AH49:AH52"/>
    <mergeCell ref="AI49:AI52"/>
    <mergeCell ref="AJ49:AJ52"/>
    <mergeCell ref="AK49:AK52"/>
    <mergeCell ref="AL49:AL52"/>
    <mergeCell ref="AM49:AM52"/>
    <mergeCell ref="AB49:AB52"/>
    <mergeCell ref="AC49:AC52"/>
    <mergeCell ref="AD49:AD52"/>
    <mergeCell ref="AE49:AE52"/>
    <mergeCell ref="AF49:AF52"/>
    <mergeCell ref="A49:A52"/>
    <mergeCell ref="B49:B52"/>
    <mergeCell ref="C49:C52"/>
    <mergeCell ref="D49:D52"/>
    <mergeCell ref="E49:E52"/>
    <mergeCell ref="F49:F52"/>
    <mergeCell ref="G49:G52"/>
    <mergeCell ref="J49:J50"/>
    <mergeCell ref="AJ45:AJ48"/>
    <mergeCell ref="AD45:AD48"/>
    <mergeCell ref="AE45:AE48"/>
    <mergeCell ref="AF45:AF48"/>
    <mergeCell ref="AG45:AG48"/>
    <mergeCell ref="AH45:AH48"/>
    <mergeCell ref="AI45:AI48"/>
    <mergeCell ref="X45:X48"/>
    <mergeCell ref="Y45:Y48"/>
    <mergeCell ref="X49:X52"/>
    <mergeCell ref="Y49:Y52"/>
    <mergeCell ref="Z49:Z52"/>
    <mergeCell ref="AA49:AA52"/>
    <mergeCell ref="L49:L50"/>
    <mergeCell ref="M49:M50"/>
    <mergeCell ref="N49:N50"/>
    <mergeCell ref="AC45:AC48"/>
    <mergeCell ref="G45:G48"/>
    <mergeCell ref="S45:S48"/>
    <mergeCell ref="T45:T48"/>
    <mergeCell ref="U45:U48"/>
    <mergeCell ref="V45:V48"/>
    <mergeCell ref="W45:W48"/>
    <mergeCell ref="AQ45:AQ48"/>
    <mergeCell ref="AN46:AN48"/>
    <mergeCell ref="AK45:AK48"/>
    <mergeCell ref="AL45:AL48"/>
    <mergeCell ref="AM45:AM48"/>
    <mergeCell ref="AO45:AO48"/>
    <mergeCell ref="AP45:AP48"/>
    <mergeCell ref="A45:A48"/>
    <mergeCell ref="B45:B48"/>
    <mergeCell ref="C45:C48"/>
    <mergeCell ref="D45:D48"/>
    <mergeCell ref="E45:E48"/>
    <mergeCell ref="F45:F48"/>
    <mergeCell ref="AL39:AL44"/>
    <mergeCell ref="AM39:AM44"/>
    <mergeCell ref="AO39:AO44"/>
    <mergeCell ref="Z39:Z44"/>
    <mergeCell ref="AA39:AA44"/>
    <mergeCell ref="AB39:AB44"/>
    <mergeCell ref="AC39:AC44"/>
    <mergeCell ref="AD39:AD44"/>
    <mergeCell ref="AE39:AE44"/>
    <mergeCell ref="T39:T44"/>
    <mergeCell ref="U39:U44"/>
    <mergeCell ref="V39:V44"/>
    <mergeCell ref="W39:W44"/>
    <mergeCell ref="X39:X44"/>
    <mergeCell ref="Y39:Y44"/>
    <mergeCell ref="Z45:Z48"/>
    <mergeCell ref="AA45:AA48"/>
    <mergeCell ref="AB45:AB48"/>
    <mergeCell ref="AP39:AP44"/>
    <mergeCell ref="AQ39:AQ44"/>
    <mergeCell ref="AN40:AN44"/>
    <mergeCell ref="AF39:AF44"/>
    <mergeCell ref="AG39:AG44"/>
    <mergeCell ref="AH39:AH44"/>
    <mergeCell ref="AI39:AI44"/>
    <mergeCell ref="AJ39:AJ44"/>
    <mergeCell ref="AK39:AK44"/>
    <mergeCell ref="G39:G44"/>
    <mergeCell ref="S39:S44"/>
    <mergeCell ref="AJ36:AJ38"/>
    <mergeCell ref="AD36:AD38"/>
    <mergeCell ref="AE36:AE38"/>
    <mergeCell ref="AF36:AF38"/>
    <mergeCell ref="AG36:AG38"/>
    <mergeCell ref="AH36:AH38"/>
    <mergeCell ref="AI36:AI38"/>
    <mergeCell ref="X36:X38"/>
    <mergeCell ref="Y36:Y38"/>
    <mergeCell ref="AC36:AC38"/>
    <mergeCell ref="G36:G38"/>
    <mergeCell ref="S36:S38"/>
    <mergeCell ref="T36:T38"/>
    <mergeCell ref="U36:U38"/>
    <mergeCell ref="V36:V38"/>
    <mergeCell ref="W36:W38"/>
    <mergeCell ref="A36:A38"/>
    <mergeCell ref="B36:B38"/>
    <mergeCell ref="C36:C38"/>
    <mergeCell ref="D36:D38"/>
    <mergeCell ref="E36:E38"/>
    <mergeCell ref="F36:F38"/>
    <mergeCell ref="A39:A44"/>
    <mergeCell ref="B39:B44"/>
    <mergeCell ref="C39:C44"/>
    <mergeCell ref="D39:D44"/>
    <mergeCell ref="E39:E44"/>
    <mergeCell ref="F39:F44"/>
    <mergeCell ref="AC33:AC35"/>
    <mergeCell ref="AD33:AD35"/>
    <mergeCell ref="AE33:AE35"/>
    <mergeCell ref="AQ36:AQ38"/>
    <mergeCell ref="AN37:AN38"/>
    <mergeCell ref="AK36:AK38"/>
    <mergeCell ref="AL36:AL38"/>
    <mergeCell ref="AM36:AM38"/>
    <mergeCell ref="AO36:AO38"/>
    <mergeCell ref="AP36:AP38"/>
    <mergeCell ref="AP33:AP35"/>
    <mergeCell ref="AQ33:AQ35"/>
    <mergeCell ref="AN34:AN35"/>
    <mergeCell ref="AF33:AF35"/>
    <mergeCell ref="AG33:AG35"/>
    <mergeCell ref="AH33:AH35"/>
    <mergeCell ref="AI33:AI35"/>
    <mergeCell ref="AJ33:AJ35"/>
    <mergeCell ref="AK33:AK35"/>
    <mergeCell ref="AL33:AL35"/>
    <mergeCell ref="AM33:AM35"/>
    <mergeCell ref="AO33:AO35"/>
    <mergeCell ref="T33:T35"/>
    <mergeCell ref="U33:U35"/>
    <mergeCell ref="V33:V35"/>
    <mergeCell ref="W33:W35"/>
    <mergeCell ref="X33:X35"/>
    <mergeCell ref="Y33:Y35"/>
    <mergeCell ref="Z36:Z38"/>
    <mergeCell ref="AA36:AA38"/>
    <mergeCell ref="AB36:AB38"/>
    <mergeCell ref="Z33:Z35"/>
    <mergeCell ref="AA33:AA35"/>
    <mergeCell ref="AB33:AB35"/>
    <mergeCell ref="AQ30:AQ32"/>
    <mergeCell ref="AN31:AN32"/>
    <mergeCell ref="A33:A35"/>
    <mergeCell ref="B33:B35"/>
    <mergeCell ref="C33:C35"/>
    <mergeCell ref="D33:D35"/>
    <mergeCell ref="E33:E35"/>
    <mergeCell ref="F33:F35"/>
    <mergeCell ref="G33:G35"/>
    <mergeCell ref="S33:S35"/>
    <mergeCell ref="AJ30:AJ32"/>
    <mergeCell ref="AK30:AK32"/>
    <mergeCell ref="AL30:AL32"/>
    <mergeCell ref="AM30:AM32"/>
    <mergeCell ref="AO30:AO32"/>
    <mergeCell ref="AP30:AP32"/>
    <mergeCell ref="AD30:AD32"/>
    <mergeCell ref="AE30:AE32"/>
    <mergeCell ref="AF30:AF32"/>
    <mergeCell ref="AG30:AG32"/>
    <mergeCell ref="AH30:AH32"/>
    <mergeCell ref="AI30:AI32"/>
    <mergeCell ref="X30:X32"/>
    <mergeCell ref="Y30:Y32"/>
    <mergeCell ref="Z30:Z32"/>
    <mergeCell ref="AA30:AA32"/>
    <mergeCell ref="AB30:AB32"/>
    <mergeCell ref="AC30:AC32"/>
    <mergeCell ref="G30:G32"/>
    <mergeCell ref="S30:S32"/>
    <mergeCell ref="T30:T32"/>
    <mergeCell ref="U30:U32"/>
    <mergeCell ref="V30:V32"/>
    <mergeCell ref="W30:W32"/>
    <mergeCell ref="AO26:AO29"/>
    <mergeCell ref="AP26:AP29"/>
    <mergeCell ref="AQ26:AQ29"/>
    <mergeCell ref="AN27:AN29"/>
    <mergeCell ref="A30:A32"/>
    <mergeCell ref="B30:B32"/>
    <mergeCell ref="C30:C32"/>
    <mergeCell ref="D30:D32"/>
    <mergeCell ref="E30:E32"/>
    <mergeCell ref="F30:F32"/>
    <mergeCell ref="AH26:AH29"/>
    <mergeCell ref="AI26:AI29"/>
    <mergeCell ref="AJ26:AJ29"/>
    <mergeCell ref="AK26:AK29"/>
    <mergeCell ref="AL26:AL29"/>
    <mergeCell ref="AM26:AM29"/>
    <mergeCell ref="AB26:AB29"/>
    <mergeCell ref="AC26:AC29"/>
    <mergeCell ref="AD26:AD29"/>
    <mergeCell ref="AE26:AE29"/>
    <mergeCell ref="AF26:AF29"/>
    <mergeCell ref="AG26:AG29"/>
    <mergeCell ref="V26:V29"/>
    <mergeCell ref="W26:W29"/>
    <mergeCell ref="X26:X29"/>
    <mergeCell ref="Y26:Y29"/>
    <mergeCell ref="Z26:Z29"/>
    <mergeCell ref="AA26:AA29"/>
    <mergeCell ref="F26:F29"/>
    <mergeCell ref="G26:G29"/>
    <mergeCell ref="M26:M28"/>
    <mergeCell ref="S26:S29"/>
    <mergeCell ref="T26:T29"/>
    <mergeCell ref="U26:U29"/>
    <mergeCell ref="AM20:AM25"/>
    <mergeCell ref="AO20:AO25"/>
    <mergeCell ref="AP20:AP25"/>
    <mergeCell ref="AQ20:AQ25"/>
    <mergeCell ref="AN21:AN25"/>
    <mergeCell ref="A26:A29"/>
    <mergeCell ref="B26:B29"/>
    <mergeCell ref="C26:C29"/>
    <mergeCell ref="D26:D29"/>
    <mergeCell ref="E26:E29"/>
    <mergeCell ref="AG20:AG25"/>
    <mergeCell ref="AH20:AH25"/>
    <mergeCell ref="AI20:AI25"/>
    <mergeCell ref="AJ20:AJ25"/>
    <mergeCell ref="AK20:AK25"/>
    <mergeCell ref="AL20:AL25"/>
    <mergeCell ref="AA20:AA25"/>
    <mergeCell ref="AB20:AB25"/>
    <mergeCell ref="AC20:AC25"/>
    <mergeCell ref="AD20:AD25"/>
    <mergeCell ref="AE20:AE25"/>
    <mergeCell ref="AF20:AF25"/>
    <mergeCell ref="U20:U25"/>
    <mergeCell ref="V20:V25"/>
    <mergeCell ref="W20:W25"/>
    <mergeCell ref="X20:X25"/>
    <mergeCell ref="Y20:Y25"/>
    <mergeCell ref="Z20:Z25"/>
    <mergeCell ref="O20:O25"/>
    <mergeCell ref="P20:P25"/>
    <mergeCell ref="Q20:Q25"/>
    <mergeCell ref="R20:R25"/>
    <mergeCell ref="S20:S25"/>
    <mergeCell ref="T20:T25"/>
    <mergeCell ref="G20:G25"/>
    <mergeCell ref="J20:J25"/>
    <mergeCell ref="K20:K25"/>
    <mergeCell ref="L20:L25"/>
    <mergeCell ref="M20:M25"/>
    <mergeCell ref="N20:N25"/>
    <mergeCell ref="C20:C25"/>
    <mergeCell ref="D20:D25"/>
    <mergeCell ref="E20:E25"/>
    <mergeCell ref="F20:F25"/>
    <mergeCell ref="A14:A25"/>
    <mergeCell ref="B14:B25"/>
    <mergeCell ref="AL14:AL19"/>
    <mergeCell ref="AM14:AM19"/>
    <mergeCell ref="AN14:AN19"/>
    <mergeCell ref="AO14:AO19"/>
    <mergeCell ref="AP14:AP19"/>
    <mergeCell ref="AQ14:AQ19"/>
    <mergeCell ref="AF14:AF19"/>
    <mergeCell ref="AG14:AG19"/>
    <mergeCell ref="AH14:AH19"/>
    <mergeCell ref="AI14:AI19"/>
    <mergeCell ref="AJ14:AJ19"/>
    <mergeCell ref="AK14:AK19"/>
    <mergeCell ref="Z14:Z19"/>
    <mergeCell ref="AA14:AA19"/>
    <mergeCell ref="AB14:AB19"/>
    <mergeCell ref="AC14:AC19"/>
    <mergeCell ref="AD14:AD19"/>
    <mergeCell ref="AE14:AE19"/>
    <mergeCell ref="T14:T19"/>
    <mergeCell ref="U14:U19"/>
    <mergeCell ref="V14:V19"/>
    <mergeCell ref="W14:W19"/>
    <mergeCell ref="X14:X19"/>
    <mergeCell ref="Y14:Y19"/>
    <mergeCell ref="N14:N19"/>
    <mergeCell ref="O14:O19"/>
    <mergeCell ref="P14:P19"/>
    <mergeCell ref="Q14:Q19"/>
    <mergeCell ref="R14:R19"/>
    <mergeCell ref="S14:S19"/>
    <mergeCell ref="F14:F19"/>
    <mergeCell ref="G14:G19"/>
    <mergeCell ref="J14:J19"/>
    <mergeCell ref="K14:K19"/>
    <mergeCell ref="L14:L19"/>
    <mergeCell ref="M14:M19"/>
    <mergeCell ref="AQ10:AQ11"/>
    <mergeCell ref="E12:F12"/>
    <mergeCell ref="G12:R12"/>
    <mergeCell ref="A13:D13"/>
    <mergeCell ref="E13:R13"/>
    <mergeCell ref="C14:C19"/>
    <mergeCell ref="D14:D19"/>
    <mergeCell ref="E14:E19"/>
    <mergeCell ref="AK10:AK11"/>
    <mergeCell ref="AL10:AL11"/>
    <mergeCell ref="AM10:AM11"/>
    <mergeCell ref="AN10:AN11"/>
    <mergeCell ref="AO10:AO11"/>
    <mergeCell ref="AP10:AP11"/>
    <mergeCell ref="AE10:AE12"/>
    <mergeCell ref="AF10:AF12"/>
    <mergeCell ref="AG10:AG12"/>
    <mergeCell ref="AH10:AH12"/>
    <mergeCell ref="AI10:AI11"/>
    <mergeCell ref="AJ10:AJ11"/>
    <mergeCell ref="M10:M11"/>
    <mergeCell ref="N10:N11"/>
    <mergeCell ref="O10:O11"/>
    <mergeCell ref="P10:P11"/>
    <mergeCell ref="A10:A12"/>
    <mergeCell ref="B10:B12"/>
    <mergeCell ref="C10:C12"/>
    <mergeCell ref="D10:D12"/>
    <mergeCell ref="F10:F11"/>
    <mergeCell ref="Q10:R10"/>
    <mergeCell ref="S10:AD10"/>
    <mergeCell ref="G10:G11"/>
    <mergeCell ref="H10:H11"/>
    <mergeCell ref="I10:I11"/>
    <mergeCell ref="J10:J11"/>
    <mergeCell ref="K10:K11"/>
    <mergeCell ref="L10:L11"/>
    <mergeCell ref="A1:F5"/>
    <mergeCell ref="AP1:AQ1"/>
    <mergeCell ref="AP2:AQ2"/>
    <mergeCell ref="AP3:AQ3"/>
    <mergeCell ref="A6:F7"/>
    <mergeCell ref="G6:J7"/>
    <mergeCell ref="A9:D9"/>
    <mergeCell ref="E9:R9"/>
    <mergeCell ref="S9:AD9"/>
    <mergeCell ref="AI9:AQ9"/>
    <mergeCell ref="E8:AJ8"/>
  </mergeCells>
  <phoneticPr fontId="35" type="noConversion"/>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AR46"/>
  <sheetViews>
    <sheetView workbookViewId="0">
      <selection activeCell="F14" sqref="F14:F19"/>
    </sheetView>
  </sheetViews>
  <sheetFormatPr baseColWidth="10" defaultRowHeight="15" x14ac:dyDescent="0.25"/>
  <cols>
    <col min="1" max="1" width="16.28515625" customWidth="1"/>
    <col min="2" max="2" width="18.28515625" customWidth="1"/>
    <col min="3" max="3" width="28.28515625" customWidth="1"/>
    <col min="4" max="4" width="18.42578125" customWidth="1"/>
    <col min="5" max="5" width="16.140625" customWidth="1"/>
    <col min="6" max="6" width="43.140625" customWidth="1"/>
    <col min="7" max="7" width="29.5703125" customWidth="1"/>
    <col min="8" max="8" width="34.140625" customWidth="1"/>
    <col min="9" max="9" width="7.5703125" customWidth="1"/>
    <col min="10" max="10" width="26.42578125" customWidth="1"/>
    <col min="11" max="11" width="17.140625" customWidth="1"/>
    <col min="12" max="12" width="19.140625" customWidth="1"/>
    <col min="13" max="13" width="18.42578125" customWidth="1"/>
    <col min="14" max="14" width="17.5703125" customWidth="1"/>
    <col min="15" max="15" width="18.85546875" customWidth="1"/>
    <col min="16" max="16" width="18.7109375" customWidth="1"/>
    <col min="17" max="18" width="15.85546875" customWidth="1"/>
    <col min="19" max="19" width="11.85546875" hidden="1" customWidth="1"/>
    <col min="20" max="20" width="8" hidden="1" customWidth="1"/>
    <col min="21" max="21" width="9.140625" hidden="1" customWidth="1"/>
    <col min="22" max="22" width="11.7109375" hidden="1" customWidth="1"/>
    <col min="23" max="23" width="10" hidden="1" customWidth="1"/>
    <col min="24" max="24" width="9.140625" hidden="1" customWidth="1"/>
    <col min="25" max="26" width="9.28515625" hidden="1" customWidth="1"/>
    <col min="27" max="27" width="9" hidden="1" customWidth="1"/>
    <col min="28" max="28" width="8.5703125" hidden="1" customWidth="1"/>
    <col min="29" max="29" width="9.140625" hidden="1" customWidth="1"/>
    <col min="30" max="30" width="8.140625" hidden="1" customWidth="1"/>
    <col min="31" max="33" width="15.42578125" hidden="1" customWidth="1"/>
    <col min="34" max="34" width="0.42578125" hidden="1" customWidth="1"/>
    <col min="35" max="35" width="11.7109375" customWidth="1"/>
    <col min="36" max="36" width="66.28515625" customWidth="1"/>
    <col min="37" max="37" width="9.5703125" customWidth="1"/>
    <col min="38" max="38" width="60.42578125" customWidth="1"/>
    <col min="39" max="39" width="13.42578125" customWidth="1"/>
    <col min="40" max="40" width="56.140625" customWidth="1"/>
    <col min="41" max="41" width="9.5703125" customWidth="1"/>
    <col min="42" max="42" width="58.7109375" customWidth="1"/>
    <col min="43" max="43" width="9.5703125" customWidth="1"/>
    <col min="261" max="261" width="16.140625" customWidth="1"/>
    <col min="262" max="262" width="43.140625" customWidth="1"/>
    <col min="263" max="263" width="29.5703125" customWidth="1"/>
    <col min="264" max="264" width="34.140625" customWidth="1"/>
    <col min="265" max="265" width="7.5703125" customWidth="1"/>
    <col min="266" max="266" width="26.42578125" customWidth="1"/>
    <col min="267" max="267" width="17.140625" customWidth="1"/>
    <col min="268" max="268" width="19.140625" customWidth="1"/>
    <col min="269" max="269" width="18.42578125" customWidth="1"/>
    <col min="270" max="270" width="17.5703125" customWidth="1"/>
    <col min="271" max="271" width="18.85546875" customWidth="1"/>
    <col min="272" max="272" width="18.7109375" customWidth="1"/>
    <col min="273" max="274" width="15.85546875" customWidth="1"/>
    <col min="275" max="275" width="11.85546875" customWidth="1"/>
    <col min="276" max="276" width="8" customWidth="1"/>
    <col min="277" max="277" width="9.140625" customWidth="1"/>
    <col min="278" max="278" width="11.7109375" customWidth="1"/>
    <col min="279" max="279" width="10" customWidth="1"/>
    <col min="280" max="280" width="9.140625" customWidth="1"/>
    <col min="281" max="282" width="9.28515625" customWidth="1"/>
    <col min="283" max="283" width="9" customWidth="1"/>
    <col min="284" max="284" width="8.5703125" customWidth="1"/>
    <col min="285" max="285" width="9.140625" customWidth="1"/>
    <col min="286" max="286" width="8.140625" customWidth="1"/>
    <col min="287" max="290" width="15.42578125" customWidth="1"/>
    <col min="291" max="291" width="11.7109375" customWidth="1"/>
    <col min="292" max="292" width="66.28515625" customWidth="1"/>
    <col min="293" max="293" width="9.5703125" customWidth="1"/>
    <col min="294" max="294" width="60.42578125" customWidth="1"/>
    <col min="295" max="295" width="13.42578125" customWidth="1"/>
    <col min="296" max="296" width="56.140625" customWidth="1"/>
    <col min="297" max="297" width="9.5703125" customWidth="1"/>
    <col min="298" max="298" width="58.7109375" customWidth="1"/>
    <col min="299" max="299" width="9.5703125" customWidth="1"/>
    <col min="517" max="517" width="16.140625" customWidth="1"/>
    <col min="518" max="518" width="43.140625" customWidth="1"/>
    <col min="519" max="519" width="29.5703125" customWidth="1"/>
    <col min="520" max="520" width="34.140625" customWidth="1"/>
    <col min="521" max="521" width="7.5703125" customWidth="1"/>
    <col min="522" max="522" width="26.42578125" customWidth="1"/>
    <col min="523" max="523" width="17.140625" customWidth="1"/>
    <col min="524" max="524" width="19.140625" customWidth="1"/>
    <col min="525" max="525" width="18.42578125" customWidth="1"/>
    <col min="526" max="526" width="17.5703125" customWidth="1"/>
    <col min="527" max="527" width="18.85546875" customWidth="1"/>
    <col min="528" max="528" width="18.7109375" customWidth="1"/>
    <col min="529" max="530" width="15.85546875" customWidth="1"/>
    <col min="531" max="531" width="11.85546875" customWidth="1"/>
    <col min="532" max="532" width="8" customWidth="1"/>
    <col min="533" max="533" width="9.140625" customWidth="1"/>
    <col min="534" max="534" width="11.7109375" customWidth="1"/>
    <col min="535" max="535" width="10" customWidth="1"/>
    <col min="536" max="536" width="9.140625" customWidth="1"/>
    <col min="537" max="538" width="9.28515625" customWidth="1"/>
    <col min="539" max="539" width="9" customWidth="1"/>
    <col min="540" max="540" width="8.5703125" customWidth="1"/>
    <col min="541" max="541" width="9.140625" customWidth="1"/>
    <col min="542" max="542" width="8.140625" customWidth="1"/>
    <col min="543" max="546" width="15.42578125" customWidth="1"/>
    <col min="547" max="547" width="11.7109375" customWidth="1"/>
    <col min="548" max="548" width="66.28515625" customWidth="1"/>
    <col min="549" max="549" width="9.5703125" customWidth="1"/>
    <col min="550" max="550" width="60.42578125" customWidth="1"/>
    <col min="551" max="551" width="13.42578125" customWidth="1"/>
    <col min="552" max="552" width="56.140625" customWidth="1"/>
    <col min="553" max="553" width="9.5703125" customWidth="1"/>
    <col min="554" max="554" width="58.7109375" customWidth="1"/>
    <col min="555" max="555" width="9.5703125" customWidth="1"/>
    <col min="773" max="773" width="16.140625" customWidth="1"/>
    <col min="774" max="774" width="43.140625" customWidth="1"/>
    <col min="775" max="775" width="29.5703125" customWidth="1"/>
    <col min="776" max="776" width="34.140625" customWidth="1"/>
    <col min="777" max="777" width="7.5703125" customWidth="1"/>
    <col min="778" max="778" width="26.42578125" customWidth="1"/>
    <col min="779" max="779" width="17.140625" customWidth="1"/>
    <col min="780" max="780" width="19.140625" customWidth="1"/>
    <col min="781" max="781" width="18.42578125" customWidth="1"/>
    <col min="782" max="782" width="17.5703125" customWidth="1"/>
    <col min="783" max="783" width="18.85546875" customWidth="1"/>
    <col min="784" max="784" width="18.7109375" customWidth="1"/>
    <col min="785" max="786" width="15.85546875" customWidth="1"/>
    <col min="787" max="787" width="11.85546875" customWidth="1"/>
    <col min="788" max="788" width="8" customWidth="1"/>
    <col min="789" max="789" width="9.140625" customWidth="1"/>
    <col min="790" max="790" width="11.7109375" customWidth="1"/>
    <col min="791" max="791" width="10" customWidth="1"/>
    <col min="792" max="792" width="9.140625" customWidth="1"/>
    <col min="793" max="794" width="9.28515625" customWidth="1"/>
    <col min="795" max="795" width="9" customWidth="1"/>
    <col min="796" max="796" width="8.5703125" customWidth="1"/>
    <col min="797" max="797" width="9.140625" customWidth="1"/>
    <col min="798" max="798" width="8.140625" customWidth="1"/>
    <col min="799" max="802" width="15.42578125" customWidth="1"/>
    <col min="803" max="803" width="11.7109375" customWidth="1"/>
    <col min="804" max="804" width="66.28515625" customWidth="1"/>
    <col min="805" max="805" width="9.5703125" customWidth="1"/>
    <col min="806" max="806" width="60.42578125" customWidth="1"/>
    <col min="807" max="807" width="13.42578125" customWidth="1"/>
    <col min="808" max="808" width="56.140625" customWidth="1"/>
    <col min="809" max="809" width="9.5703125" customWidth="1"/>
    <col min="810" max="810" width="58.7109375" customWidth="1"/>
    <col min="811" max="811" width="9.5703125" customWidth="1"/>
    <col min="1029" max="1029" width="16.140625" customWidth="1"/>
    <col min="1030" max="1030" width="43.140625" customWidth="1"/>
    <col min="1031" max="1031" width="29.5703125" customWidth="1"/>
    <col min="1032" max="1032" width="34.140625" customWidth="1"/>
    <col min="1033" max="1033" width="7.5703125" customWidth="1"/>
    <col min="1034" max="1034" width="26.42578125" customWidth="1"/>
    <col min="1035" max="1035" width="17.140625" customWidth="1"/>
    <col min="1036" max="1036" width="19.140625" customWidth="1"/>
    <col min="1037" max="1037" width="18.42578125" customWidth="1"/>
    <col min="1038" max="1038" width="17.5703125" customWidth="1"/>
    <col min="1039" max="1039" width="18.85546875" customWidth="1"/>
    <col min="1040" max="1040" width="18.7109375" customWidth="1"/>
    <col min="1041" max="1042" width="15.85546875" customWidth="1"/>
    <col min="1043" max="1043" width="11.85546875" customWidth="1"/>
    <col min="1044" max="1044" width="8" customWidth="1"/>
    <col min="1045" max="1045" width="9.140625" customWidth="1"/>
    <col min="1046" max="1046" width="11.7109375" customWidth="1"/>
    <col min="1047" max="1047" width="10" customWidth="1"/>
    <col min="1048" max="1048" width="9.140625" customWidth="1"/>
    <col min="1049" max="1050" width="9.28515625" customWidth="1"/>
    <col min="1051" max="1051" width="9" customWidth="1"/>
    <col min="1052" max="1052" width="8.5703125" customWidth="1"/>
    <col min="1053" max="1053" width="9.140625" customWidth="1"/>
    <col min="1054" max="1054" width="8.140625" customWidth="1"/>
    <col min="1055" max="1058" width="15.42578125" customWidth="1"/>
    <col min="1059" max="1059" width="11.7109375" customWidth="1"/>
    <col min="1060" max="1060" width="66.28515625" customWidth="1"/>
    <col min="1061" max="1061" width="9.5703125" customWidth="1"/>
    <col min="1062" max="1062" width="60.42578125" customWidth="1"/>
    <col min="1063" max="1063" width="13.42578125" customWidth="1"/>
    <col min="1064" max="1064" width="56.140625" customWidth="1"/>
    <col min="1065" max="1065" width="9.5703125" customWidth="1"/>
    <col min="1066" max="1066" width="58.7109375" customWidth="1"/>
    <col min="1067" max="1067" width="9.5703125" customWidth="1"/>
    <col min="1285" max="1285" width="16.140625" customWidth="1"/>
    <col min="1286" max="1286" width="43.140625" customWidth="1"/>
    <col min="1287" max="1287" width="29.5703125" customWidth="1"/>
    <col min="1288" max="1288" width="34.140625" customWidth="1"/>
    <col min="1289" max="1289" width="7.5703125" customWidth="1"/>
    <col min="1290" max="1290" width="26.42578125" customWidth="1"/>
    <col min="1291" max="1291" width="17.140625" customWidth="1"/>
    <col min="1292" max="1292" width="19.140625" customWidth="1"/>
    <col min="1293" max="1293" width="18.42578125" customWidth="1"/>
    <col min="1294" max="1294" width="17.5703125" customWidth="1"/>
    <col min="1295" max="1295" width="18.85546875" customWidth="1"/>
    <col min="1296" max="1296" width="18.7109375" customWidth="1"/>
    <col min="1297" max="1298" width="15.85546875" customWidth="1"/>
    <col min="1299" max="1299" width="11.85546875" customWidth="1"/>
    <col min="1300" max="1300" width="8" customWidth="1"/>
    <col min="1301" max="1301" width="9.140625" customWidth="1"/>
    <col min="1302" max="1302" width="11.7109375" customWidth="1"/>
    <col min="1303" max="1303" width="10" customWidth="1"/>
    <col min="1304" max="1304" width="9.140625" customWidth="1"/>
    <col min="1305" max="1306" width="9.28515625" customWidth="1"/>
    <col min="1307" max="1307" width="9" customWidth="1"/>
    <col min="1308" max="1308" width="8.5703125" customWidth="1"/>
    <col min="1309" max="1309" width="9.140625" customWidth="1"/>
    <col min="1310" max="1310" width="8.140625" customWidth="1"/>
    <col min="1311" max="1314" width="15.42578125" customWidth="1"/>
    <col min="1315" max="1315" width="11.7109375" customWidth="1"/>
    <col min="1316" max="1316" width="66.28515625" customWidth="1"/>
    <col min="1317" max="1317" width="9.5703125" customWidth="1"/>
    <col min="1318" max="1318" width="60.42578125" customWidth="1"/>
    <col min="1319" max="1319" width="13.42578125" customWidth="1"/>
    <col min="1320" max="1320" width="56.140625" customWidth="1"/>
    <col min="1321" max="1321" width="9.5703125" customWidth="1"/>
    <col min="1322" max="1322" width="58.7109375" customWidth="1"/>
    <col min="1323" max="1323" width="9.5703125" customWidth="1"/>
    <col min="1541" max="1541" width="16.140625" customWidth="1"/>
    <col min="1542" max="1542" width="43.140625" customWidth="1"/>
    <col min="1543" max="1543" width="29.5703125" customWidth="1"/>
    <col min="1544" max="1544" width="34.140625" customWidth="1"/>
    <col min="1545" max="1545" width="7.5703125" customWidth="1"/>
    <col min="1546" max="1546" width="26.42578125" customWidth="1"/>
    <col min="1547" max="1547" width="17.140625" customWidth="1"/>
    <col min="1548" max="1548" width="19.140625" customWidth="1"/>
    <col min="1549" max="1549" width="18.42578125" customWidth="1"/>
    <col min="1550" max="1550" width="17.5703125" customWidth="1"/>
    <col min="1551" max="1551" width="18.85546875" customWidth="1"/>
    <col min="1552" max="1552" width="18.7109375" customWidth="1"/>
    <col min="1553" max="1554" width="15.85546875" customWidth="1"/>
    <col min="1555" max="1555" width="11.85546875" customWidth="1"/>
    <col min="1556" max="1556" width="8" customWidth="1"/>
    <col min="1557" max="1557" width="9.140625" customWidth="1"/>
    <col min="1558" max="1558" width="11.7109375" customWidth="1"/>
    <col min="1559" max="1559" width="10" customWidth="1"/>
    <col min="1560" max="1560" width="9.140625" customWidth="1"/>
    <col min="1561" max="1562" width="9.28515625" customWidth="1"/>
    <col min="1563" max="1563" width="9" customWidth="1"/>
    <col min="1564" max="1564" width="8.5703125" customWidth="1"/>
    <col min="1565" max="1565" width="9.140625" customWidth="1"/>
    <col min="1566" max="1566" width="8.140625" customWidth="1"/>
    <col min="1567" max="1570" width="15.42578125" customWidth="1"/>
    <col min="1571" max="1571" width="11.7109375" customWidth="1"/>
    <col min="1572" max="1572" width="66.28515625" customWidth="1"/>
    <col min="1573" max="1573" width="9.5703125" customWidth="1"/>
    <col min="1574" max="1574" width="60.42578125" customWidth="1"/>
    <col min="1575" max="1575" width="13.42578125" customWidth="1"/>
    <col min="1576" max="1576" width="56.140625" customWidth="1"/>
    <col min="1577" max="1577" width="9.5703125" customWidth="1"/>
    <col min="1578" max="1578" width="58.7109375" customWidth="1"/>
    <col min="1579" max="1579" width="9.5703125" customWidth="1"/>
    <col min="1797" max="1797" width="16.140625" customWidth="1"/>
    <col min="1798" max="1798" width="43.140625" customWidth="1"/>
    <col min="1799" max="1799" width="29.5703125" customWidth="1"/>
    <col min="1800" max="1800" width="34.140625" customWidth="1"/>
    <col min="1801" max="1801" width="7.5703125" customWidth="1"/>
    <col min="1802" max="1802" width="26.42578125" customWidth="1"/>
    <col min="1803" max="1803" width="17.140625" customWidth="1"/>
    <col min="1804" max="1804" width="19.140625" customWidth="1"/>
    <col min="1805" max="1805" width="18.42578125" customWidth="1"/>
    <col min="1806" max="1806" width="17.5703125" customWidth="1"/>
    <col min="1807" max="1807" width="18.85546875" customWidth="1"/>
    <col min="1808" max="1808" width="18.7109375" customWidth="1"/>
    <col min="1809" max="1810" width="15.85546875" customWidth="1"/>
    <col min="1811" max="1811" width="11.85546875" customWidth="1"/>
    <col min="1812" max="1812" width="8" customWidth="1"/>
    <col min="1813" max="1813" width="9.140625" customWidth="1"/>
    <col min="1814" max="1814" width="11.7109375" customWidth="1"/>
    <col min="1815" max="1815" width="10" customWidth="1"/>
    <col min="1816" max="1816" width="9.140625" customWidth="1"/>
    <col min="1817" max="1818" width="9.28515625" customWidth="1"/>
    <col min="1819" max="1819" width="9" customWidth="1"/>
    <col min="1820" max="1820" width="8.5703125" customWidth="1"/>
    <col min="1821" max="1821" width="9.140625" customWidth="1"/>
    <col min="1822" max="1822" width="8.140625" customWidth="1"/>
    <col min="1823" max="1826" width="15.42578125" customWidth="1"/>
    <col min="1827" max="1827" width="11.7109375" customWidth="1"/>
    <col min="1828" max="1828" width="66.28515625" customWidth="1"/>
    <col min="1829" max="1829" width="9.5703125" customWidth="1"/>
    <col min="1830" max="1830" width="60.42578125" customWidth="1"/>
    <col min="1831" max="1831" width="13.42578125" customWidth="1"/>
    <col min="1832" max="1832" width="56.140625" customWidth="1"/>
    <col min="1833" max="1833" width="9.5703125" customWidth="1"/>
    <col min="1834" max="1834" width="58.7109375" customWidth="1"/>
    <col min="1835" max="1835" width="9.5703125" customWidth="1"/>
    <col min="2053" max="2053" width="16.140625" customWidth="1"/>
    <col min="2054" max="2054" width="43.140625" customWidth="1"/>
    <col min="2055" max="2055" width="29.5703125" customWidth="1"/>
    <col min="2056" max="2056" width="34.140625" customWidth="1"/>
    <col min="2057" max="2057" width="7.5703125" customWidth="1"/>
    <col min="2058" max="2058" width="26.42578125" customWidth="1"/>
    <col min="2059" max="2059" width="17.140625" customWidth="1"/>
    <col min="2060" max="2060" width="19.140625" customWidth="1"/>
    <col min="2061" max="2061" width="18.42578125" customWidth="1"/>
    <col min="2062" max="2062" width="17.5703125" customWidth="1"/>
    <col min="2063" max="2063" width="18.85546875" customWidth="1"/>
    <col min="2064" max="2064" width="18.7109375" customWidth="1"/>
    <col min="2065" max="2066" width="15.85546875" customWidth="1"/>
    <col min="2067" max="2067" width="11.85546875" customWidth="1"/>
    <col min="2068" max="2068" width="8" customWidth="1"/>
    <col min="2069" max="2069" width="9.140625" customWidth="1"/>
    <col min="2070" max="2070" width="11.7109375" customWidth="1"/>
    <col min="2071" max="2071" width="10" customWidth="1"/>
    <col min="2072" max="2072" width="9.140625" customWidth="1"/>
    <col min="2073" max="2074" width="9.28515625" customWidth="1"/>
    <col min="2075" max="2075" width="9" customWidth="1"/>
    <col min="2076" max="2076" width="8.5703125" customWidth="1"/>
    <col min="2077" max="2077" width="9.140625" customWidth="1"/>
    <col min="2078" max="2078" width="8.140625" customWidth="1"/>
    <col min="2079" max="2082" width="15.42578125" customWidth="1"/>
    <col min="2083" max="2083" width="11.7109375" customWidth="1"/>
    <col min="2084" max="2084" width="66.28515625" customWidth="1"/>
    <col min="2085" max="2085" width="9.5703125" customWidth="1"/>
    <col min="2086" max="2086" width="60.42578125" customWidth="1"/>
    <col min="2087" max="2087" width="13.42578125" customWidth="1"/>
    <col min="2088" max="2088" width="56.140625" customWidth="1"/>
    <col min="2089" max="2089" width="9.5703125" customWidth="1"/>
    <col min="2090" max="2090" width="58.7109375" customWidth="1"/>
    <col min="2091" max="2091" width="9.5703125" customWidth="1"/>
    <col min="2309" max="2309" width="16.140625" customWidth="1"/>
    <col min="2310" max="2310" width="43.140625" customWidth="1"/>
    <col min="2311" max="2311" width="29.5703125" customWidth="1"/>
    <col min="2312" max="2312" width="34.140625" customWidth="1"/>
    <col min="2313" max="2313" width="7.5703125" customWidth="1"/>
    <col min="2314" max="2314" width="26.42578125" customWidth="1"/>
    <col min="2315" max="2315" width="17.140625" customWidth="1"/>
    <col min="2316" max="2316" width="19.140625" customWidth="1"/>
    <col min="2317" max="2317" width="18.42578125" customWidth="1"/>
    <col min="2318" max="2318" width="17.5703125" customWidth="1"/>
    <col min="2319" max="2319" width="18.85546875" customWidth="1"/>
    <col min="2320" max="2320" width="18.7109375" customWidth="1"/>
    <col min="2321" max="2322" width="15.85546875" customWidth="1"/>
    <col min="2323" max="2323" width="11.85546875" customWidth="1"/>
    <col min="2324" max="2324" width="8" customWidth="1"/>
    <col min="2325" max="2325" width="9.140625" customWidth="1"/>
    <col min="2326" max="2326" width="11.7109375" customWidth="1"/>
    <col min="2327" max="2327" width="10" customWidth="1"/>
    <col min="2328" max="2328" width="9.140625" customWidth="1"/>
    <col min="2329" max="2330" width="9.28515625" customWidth="1"/>
    <col min="2331" max="2331" width="9" customWidth="1"/>
    <col min="2332" max="2332" width="8.5703125" customWidth="1"/>
    <col min="2333" max="2333" width="9.140625" customWidth="1"/>
    <col min="2334" max="2334" width="8.140625" customWidth="1"/>
    <col min="2335" max="2338" width="15.42578125" customWidth="1"/>
    <col min="2339" max="2339" width="11.7109375" customWidth="1"/>
    <col min="2340" max="2340" width="66.28515625" customWidth="1"/>
    <col min="2341" max="2341" width="9.5703125" customWidth="1"/>
    <col min="2342" max="2342" width="60.42578125" customWidth="1"/>
    <col min="2343" max="2343" width="13.42578125" customWidth="1"/>
    <col min="2344" max="2344" width="56.140625" customWidth="1"/>
    <col min="2345" max="2345" width="9.5703125" customWidth="1"/>
    <col min="2346" max="2346" width="58.7109375" customWidth="1"/>
    <col min="2347" max="2347" width="9.5703125" customWidth="1"/>
    <col min="2565" max="2565" width="16.140625" customWidth="1"/>
    <col min="2566" max="2566" width="43.140625" customWidth="1"/>
    <col min="2567" max="2567" width="29.5703125" customWidth="1"/>
    <col min="2568" max="2568" width="34.140625" customWidth="1"/>
    <col min="2569" max="2569" width="7.5703125" customWidth="1"/>
    <col min="2570" max="2570" width="26.42578125" customWidth="1"/>
    <col min="2571" max="2571" width="17.140625" customWidth="1"/>
    <col min="2572" max="2572" width="19.140625" customWidth="1"/>
    <col min="2573" max="2573" width="18.42578125" customWidth="1"/>
    <col min="2574" max="2574" width="17.5703125" customWidth="1"/>
    <col min="2575" max="2575" width="18.85546875" customWidth="1"/>
    <col min="2576" max="2576" width="18.7109375" customWidth="1"/>
    <col min="2577" max="2578" width="15.85546875" customWidth="1"/>
    <col min="2579" max="2579" width="11.85546875" customWidth="1"/>
    <col min="2580" max="2580" width="8" customWidth="1"/>
    <col min="2581" max="2581" width="9.140625" customWidth="1"/>
    <col min="2582" max="2582" width="11.7109375" customWidth="1"/>
    <col min="2583" max="2583" width="10" customWidth="1"/>
    <col min="2584" max="2584" width="9.140625" customWidth="1"/>
    <col min="2585" max="2586" width="9.28515625" customWidth="1"/>
    <col min="2587" max="2587" width="9" customWidth="1"/>
    <col min="2588" max="2588" width="8.5703125" customWidth="1"/>
    <col min="2589" max="2589" width="9.140625" customWidth="1"/>
    <col min="2590" max="2590" width="8.140625" customWidth="1"/>
    <col min="2591" max="2594" width="15.42578125" customWidth="1"/>
    <col min="2595" max="2595" width="11.7109375" customWidth="1"/>
    <col min="2596" max="2596" width="66.28515625" customWidth="1"/>
    <col min="2597" max="2597" width="9.5703125" customWidth="1"/>
    <col min="2598" max="2598" width="60.42578125" customWidth="1"/>
    <col min="2599" max="2599" width="13.42578125" customWidth="1"/>
    <col min="2600" max="2600" width="56.140625" customWidth="1"/>
    <col min="2601" max="2601" width="9.5703125" customWidth="1"/>
    <col min="2602" max="2602" width="58.7109375" customWidth="1"/>
    <col min="2603" max="2603" width="9.5703125" customWidth="1"/>
    <col min="2821" max="2821" width="16.140625" customWidth="1"/>
    <col min="2822" max="2822" width="43.140625" customWidth="1"/>
    <col min="2823" max="2823" width="29.5703125" customWidth="1"/>
    <col min="2824" max="2824" width="34.140625" customWidth="1"/>
    <col min="2825" max="2825" width="7.5703125" customWidth="1"/>
    <col min="2826" max="2826" width="26.42578125" customWidth="1"/>
    <col min="2827" max="2827" width="17.140625" customWidth="1"/>
    <col min="2828" max="2828" width="19.140625" customWidth="1"/>
    <col min="2829" max="2829" width="18.42578125" customWidth="1"/>
    <col min="2830" max="2830" width="17.5703125" customWidth="1"/>
    <col min="2831" max="2831" width="18.85546875" customWidth="1"/>
    <col min="2832" max="2832" width="18.7109375" customWidth="1"/>
    <col min="2833" max="2834" width="15.85546875" customWidth="1"/>
    <col min="2835" max="2835" width="11.85546875" customWidth="1"/>
    <col min="2836" max="2836" width="8" customWidth="1"/>
    <col min="2837" max="2837" width="9.140625" customWidth="1"/>
    <col min="2838" max="2838" width="11.7109375" customWidth="1"/>
    <col min="2839" max="2839" width="10" customWidth="1"/>
    <col min="2840" max="2840" width="9.140625" customWidth="1"/>
    <col min="2841" max="2842" width="9.28515625" customWidth="1"/>
    <col min="2843" max="2843" width="9" customWidth="1"/>
    <col min="2844" max="2844" width="8.5703125" customWidth="1"/>
    <col min="2845" max="2845" width="9.140625" customWidth="1"/>
    <col min="2846" max="2846" width="8.140625" customWidth="1"/>
    <col min="2847" max="2850" width="15.42578125" customWidth="1"/>
    <col min="2851" max="2851" width="11.7109375" customWidth="1"/>
    <col min="2852" max="2852" width="66.28515625" customWidth="1"/>
    <col min="2853" max="2853" width="9.5703125" customWidth="1"/>
    <col min="2854" max="2854" width="60.42578125" customWidth="1"/>
    <col min="2855" max="2855" width="13.42578125" customWidth="1"/>
    <col min="2856" max="2856" width="56.140625" customWidth="1"/>
    <col min="2857" max="2857" width="9.5703125" customWidth="1"/>
    <col min="2858" max="2858" width="58.7109375" customWidth="1"/>
    <col min="2859" max="2859" width="9.5703125" customWidth="1"/>
    <col min="3077" max="3077" width="16.140625" customWidth="1"/>
    <col min="3078" max="3078" width="43.140625" customWidth="1"/>
    <col min="3079" max="3079" width="29.5703125" customWidth="1"/>
    <col min="3080" max="3080" width="34.140625" customWidth="1"/>
    <col min="3081" max="3081" width="7.5703125" customWidth="1"/>
    <col min="3082" max="3082" width="26.42578125" customWidth="1"/>
    <col min="3083" max="3083" width="17.140625" customWidth="1"/>
    <col min="3084" max="3084" width="19.140625" customWidth="1"/>
    <col min="3085" max="3085" width="18.42578125" customWidth="1"/>
    <col min="3086" max="3086" width="17.5703125" customWidth="1"/>
    <col min="3087" max="3087" width="18.85546875" customWidth="1"/>
    <col min="3088" max="3088" width="18.7109375" customWidth="1"/>
    <col min="3089" max="3090" width="15.85546875" customWidth="1"/>
    <col min="3091" max="3091" width="11.85546875" customWidth="1"/>
    <col min="3092" max="3092" width="8" customWidth="1"/>
    <col min="3093" max="3093" width="9.140625" customWidth="1"/>
    <col min="3094" max="3094" width="11.7109375" customWidth="1"/>
    <col min="3095" max="3095" width="10" customWidth="1"/>
    <col min="3096" max="3096" width="9.140625" customWidth="1"/>
    <col min="3097" max="3098" width="9.28515625" customWidth="1"/>
    <col min="3099" max="3099" width="9" customWidth="1"/>
    <col min="3100" max="3100" width="8.5703125" customWidth="1"/>
    <col min="3101" max="3101" width="9.140625" customWidth="1"/>
    <col min="3102" max="3102" width="8.140625" customWidth="1"/>
    <col min="3103" max="3106" width="15.42578125" customWidth="1"/>
    <col min="3107" max="3107" width="11.7109375" customWidth="1"/>
    <col min="3108" max="3108" width="66.28515625" customWidth="1"/>
    <col min="3109" max="3109" width="9.5703125" customWidth="1"/>
    <col min="3110" max="3110" width="60.42578125" customWidth="1"/>
    <col min="3111" max="3111" width="13.42578125" customWidth="1"/>
    <col min="3112" max="3112" width="56.140625" customWidth="1"/>
    <col min="3113" max="3113" width="9.5703125" customWidth="1"/>
    <col min="3114" max="3114" width="58.7109375" customWidth="1"/>
    <col min="3115" max="3115" width="9.5703125" customWidth="1"/>
    <col min="3333" max="3333" width="16.140625" customWidth="1"/>
    <col min="3334" max="3334" width="43.140625" customWidth="1"/>
    <col min="3335" max="3335" width="29.5703125" customWidth="1"/>
    <col min="3336" max="3336" width="34.140625" customWidth="1"/>
    <col min="3337" max="3337" width="7.5703125" customWidth="1"/>
    <col min="3338" max="3338" width="26.42578125" customWidth="1"/>
    <col min="3339" max="3339" width="17.140625" customWidth="1"/>
    <col min="3340" max="3340" width="19.140625" customWidth="1"/>
    <col min="3341" max="3341" width="18.42578125" customWidth="1"/>
    <col min="3342" max="3342" width="17.5703125" customWidth="1"/>
    <col min="3343" max="3343" width="18.85546875" customWidth="1"/>
    <col min="3344" max="3344" width="18.7109375" customWidth="1"/>
    <col min="3345" max="3346" width="15.85546875" customWidth="1"/>
    <col min="3347" max="3347" width="11.85546875" customWidth="1"/>
    <col min="3348" max="3348" width="8" customWidth="1"/>
    <col min="3349" max="3349" width="9.140625" customWidth="1"/>
    <col min="3350" max="3350" width="11.7109375" customWidth="1"/>
    <col min="3351" max="3351" width="10" customWidth="1"/>
    <col min="3352" max="3352" width="9.140625" customWidth="1"/>
    <col min="3353" max="3354" width="9.28515625" customWidth="1"/>
    <col min="3355" max="3355" width="9" customWidth="1"/>
    <col min="3356" max="3356" width="8.5703125" customWidth="1"/>
    <col min="3357" max="3357" width="9.140625" customWidth="1"/>
    <col min="3358" max="3358" width="8.140625" customWidth="1"/>
    <col min="3359" max="3362" width="15.42578125" customWidth="1"/>
    <col min="3363" max="3363" width="11.7109375" customWidth="1"/>
    <col min="3364" max="3364" width="66.28515625" customWidth="1"/>
    <col min="3365" max="3365" width="9.5703125" customWidth="1"/>
    <col min="3366" max="3366" width="60.42578125" customWidth="1"/>
    <col min="3367" max="3367" width="13.42578125" customWidth="1"/>
    <col min="3368" max="3368" width="56.140625" customWidth="1"/>
    <col min="3369" max="3369" width="9.5703125" customWidth="1"/>
    <col min="3370" max="3370" width="58.7109375" customWidth="1"/>
    <col min="3371" max="3371" width="9.5703125" customWidth="1"/>
    <col min="3589" max="3589" width="16.140625" customWidth="1"/>
    <col min="3590" max="3590" width="43.140625" customWidth="1"/>
    <col min="3591" max="3591" width="29.5703125" customWidth="1"/>
    <col min="3592" max="3592" width="34.140625" customWidth="1"/>
    <col min="3593" max="3593" width="7.5703125" customWidth="1"/>
    <col min="3594" max="3594" width="26.42578125" customWidth="1"/>
    <col min="3595" max="3595" width="17.140625" customWidth="1"/>
    <col min="3596" max="3596" width="19.140625" customWidth="1"/>
    <col min="3597" max="3597" width="18.42578125" customWidth="1"/>
    <col min="3598" max="3598" width="17.5703125" customWidth="1"/>
    <col min="3599" max="3599" width="18.85546875" customWidth="1"/>
    <col min="3600" max="3600" width="18.7109375" customWidth="1"/>
    <col min="3601" max="3602" width="15.85546875" customWidth="1"/>
    <col min="3603" max="3603" width="11.85546875" customWidth="1"/>
    <col min="3604" max="3604" width="8" customWidth="1"/>
    <col min="3605" max="3605" width="9.140625" customWidth="1"/>
    <col min="3606" max="3606" width="11.7109375" customWidth="1"/>
    <col min="3607" max="3607" width="10" customWidth="1"/>
    <col min="3608" max="3608" width="9.140625" customWidth="1"/>
    <col min="3609" max="3610" width="9.28515625" customWidth="1"/>
    <col min="3611" max="3611" width="9" customWidth="1"/>
    <col min="3612" max="3612" width="8.5703125" customWidth="1"/>
    <col min="3613" max="3613" width="9.140625" customWidth="1"/>
    <col min="3614" max="3614" width="8.140625" customWidth="1"/>
    <col min="3615" max="3618" width="15.42578125" customWidth="1"/>
    <col min="3619" max="3619" width="11.7109375" customWidth="1"/>
    <col min="3620" max="3620" width="66.28515625" customWidth="1"/>
    <col min="3621" max="3621" width="9.5703125" customWidth="1"/>
    <col min="3622" max="3622" width="60.42578125" customWidth="1"/>
    <col min="3623" max="3623" width="13.42578125" customWidth="1"/>
    <col min="3624" max="3624" width="56.140625" customWidth="1"/>
    <col min="3625" max="3625" width="9.5703125" customWidth="1"/>
    <col min="3626" max="3626" width="58.7109375" customWidth="1"/>
    <col min="3627" max="3627" width="9.5703125" customWidth="1"/>
    <col min="3845" max="3845" width="16.140625" customWidth="1"/>
    <col min="3846" max="3846" width="43.140625" customWidth="1"/>
    <col min="3847" max="3847" width="29.5703125" customWidth="1"/>
    <col min="3848" max="3848" width="34.140625" customWidth="1"/>
    <col min="3849" max="3849" width="7.5703125" customWidth="1"/>
    <col min="3850" max="3850" width="26.42578125" customWidth="1"/>
    <col min="3851" max="3851" width="17.140625" customWidth="1"/>
    <col min="3852" max="3852" width="19.140625" customWidth="1"/>
    <col min="3853" max="3853" width="18.42578125" customWidth="1"/>
    <col min="3854" max="3854" width="17.5703125" customWidth="1"/>
    <col min="3855" max="3855" width="18.85546875" customWidth="1"/>
    <col min="3856" max="3856" width="18.7109375" customWidth="1"/>
    <col min="3857" max="3858" width="15.85546875" customWidth="1"/>
    <col min="3859" max="3859" width="11.85546875" customWidth="1"/>
    <col min="3860" max="3860" width="8" customWidth="1"/>
    <col min="3861" max="3861" width="9.140625" customWidth="1"/>
    <col min="3862" max="3862" width="11.7109375" customWidth="1"/>
    <col min="3863" max="3863" width="10" customWidth="1"/>
    <col min="3864" max="3864" width="9.140625" customWidth="1"/>
    <col min="3865" max="3866" width="9.28515625" customWidth="1"/>
    <col min="3867" max="3867" width="9" customWidth="1"/>
    <col min="3868" max="3868" width="8.5703125" customWidth="1"/>
    <col min="3869" max="3869" width="9.140625" customWidth="1"/>
    <col min="3870" max="3870" width="8.140625" customWidth="1"/>
    <col min="3871" max="3874" width="15.42578125" customWidth="1"/>
    <col min="3875" max="3875" width="11.7109375" customWidth="1"/>
    <col min="3876" max="3876" width="66.28515625" customWidth="1"/>
    <col min="3877" max="3877" width="9.5703125" customWidth="1"/>
    <col min="3878" max="3878" width="60.42578125" customWidth="1"/>
    <col min="3879" max="3879" width="13.42578125" customWidth="1"/>
    <col min="3880" max="3880" width="56.140625" customWidth="1"/>
    <col min="3881" max="3881" width="9.5703125" customWidth="1"/>
    <col min="3882" max="3882" width="58.7109375" customWidth="1"/>
    <col min="3883" max="3883" width="9.5703125" customWidth="1"/>
    <col min="4101" max="4101" width="16.140625" customWidth="1"/>
    <col min="4102" max="4102" width="43.140625" customWidth="1"/>
    <col min="4103" max="4103" width="29.5703125" customWidth="1"/>
    <col min="4104" max="4104" width="34.140625" customWidth="1"/>
    <col min="4105" max="4105" width="7.5703125" customWidth="1"/>
    <col min="4106" max="4106" width="26.42578125" customWidth="1"/>
    <col min="4107" max="4107" width="17.140625" customWidth="1"/>
    <col min="4108" max="4108" width="19.140625" customWidth="1"/>
    <col min="4109" max="4109" width="18.42578125" customWidth="1"/>
    <col min="4110" max="4110" width="17.5703125" customWidth="1"/>
    <col min="4111" max="4111" width="18.85546875" customWidth="1"/>
    <col min="4112" max="4112" width="18.7109375" customWidth="1"/>
    <col min="4113" max="4114" width="15.85546875" customWidth="1"/>
    <col min="4115" max="4115" width="11.85546875" customWidth="1"/>
    <col min="4116" max="4116" width="8" customWidth="1"/>
    <col min="4117" max="4117" width="9.140625" customWidth="1"/>
    <col min="4118" max="4118" width="11.7109375" customWidth="1"/>
    <col min="4119" max="4119" width="10" customWidth="1"/>
    <col min="4120" max="4120" width="9.140625" customWidth="1"/>
    <col min="4121" max="4122" width="9.28515625" customWidth="1"/>
    <col min="4123" max="4123" width="9" customWidth="1"/>
    <col min="4124" max="4124" width="8.5703125" customWidth="1"/>
    <col min="4125" max="4125" width="9.140625" customWidth="1"/>
    <col min="4126" max="4126" width="8.140625" customWidth="1"/>
    <col min="4127" max="4130" width="15.42578125" customWidth="1"/>
    <col min="4131" max="4131" width="11.7109375" customWidth="1"/>
    <col min="4132" max="4132" width="66.28515625" customWidth="1"/>
    <col min="4133" max="4133" width="9.5703125" customWidth="1"/>
    <col min="4134" max="4134" width="60.42578125" customWidth="1"/>
    <col min="4135" max="4135" width="13.42578125" customWidth="1"/>
    <col min="4136" max="4136" width="56.140625" customWidth="1"/>
    <col min="4137" max="4137" width="9.5703125" customWidth="1"/>
    <col min="4138" max="4138" width="58.7109375" customWidth="1"/>
    <col min="4139" max="4139" width="9.5703125" customWidth="1"/>
    <col min="4357" max="4357" width="16.140625" customWidth="1"/>
    <col min="4358" max="4358" width="43.140625" customWidth="1"/>
    <col min="4359" max="4359" width="29.5703125" customWidth="1"/>
    <col min="4360" max="4360" width="34.140625" customWidth="1"/>
    <col min="4361" max="4361" width="7.5703125" customWidth="1"/>
    <col min="4362" max="4362" width="26.42578125" customWidth="1"/>
    <col min="4363" max="4363" width="17.140625" customWidth="1"/>
    <col min="4364" max="4364" width="19.140625" customWidth="1"/>
    <col min="4365" max="4365" width="18.42578125" customWidth="1"/>
    <col min="4366" max="4366" width="17.5703125" customWidth="1"/>
    <col min="4367" max="4367" width="18.85546875" customWidth="1"/>
    <col min="4368" max="4368" width="18.7109375" customWidth="1"/>
    <col min="4369" max="4370" width="15.85546875" customWidth="1"/>
    <col min="4371" max="4371" width="11.85546875" customWidth="1"/>
    <col min="4372" max="4372" width="8" customWidth="1"/>
    <col min="4373" max="4373" width="9.140625" customWidth="1"/>
    <col min="4374" max="4374" width="11.7109375" customWidth="1"/>
    <col min="4375" max="4375" width="10" customWidth="1"/>
    <col min="4376" max="4376" width="9.140625" customWidth="1"/>
    <col min="4377" max="4378" width="9.28515625" customWidth="1"/>
    <col min="4379" max="4379" width="9" customWidth="1"/>
    <col min="4380" max="4380" width="8.5703125" customWidth="1"/>
    <col min="4381" max="4381" width="9.140625" customWidth="1"/>
    <col min="4382" max="4382" width="8.140625" customWidth="1"/>
    <col min="4383" max="4386" width="15.42578125" customWidth="1"/>
    <col min="4387" max="4387" width="11.7109375" customWidth="1"/>
    <col min="4388" max="4388" width="66.28515625" customWidth="1"/>
    <col min="4389" max="4389" width="9.5703125" customWidth="1"/>
    <col min="4390" max="4390" width="60.42578125" customWidth="1"/>
    <col min="4391" max="4391" width="13.42578125" customWidth="1"/>
    <col min="4392" max="4392" width="56.140625" customWidth="1"/>
    <col min="4393" max="4393" width="9.5703125" customWidth="1"/>
    <col min="4394" max="4394" width="58.7109375" customWidth="1"/>
    <col min="4395" max="4395" width="9.5703125" customWidth="1"/>
    <col min="4613" max="4613" width="16.140625" customWidth="1"/>
    <col min="4614" max="4614" width="43.140625" customWidth="1"/>
    <col min="4615" max="4615" width="29.5703125" customWidth="1"/>
    <col min="4616" max="4616" width="34.140625" customWidth="1"/>
    <col min="4617" max="4617" width="7.5703125" customWidth="1"/>
    <col min="4618" max="4618" width="26.42578125" customWidth="1"/>
    <col min="4619" max="4619" width="17.140625" customWidth="1"/>
    <col min="4620" max="4620" width="19.140625" customWidth="1"/>
    <col min="4621" max="4621" width="18.42578125" customWidth="1"/>
    <col min="4622" max="4622" width="17.5703125" customWidth="1"/>
    <col min="4623" max="4623" width="18.85546875" customWidth="1"/>
    <col min="4624" max="4624" width="18.7109375" customWidth="1"/>
    <col min="4625" max="4626" width="15.85546875" customWidth="1"/>
    <col min="4627" max="4627" width="11.85546875" customWidth="1"/>
    <col min="4628" max="4628" width="8" customWidth="1"/>
    <col min="4629" max="4629" width="9.140625" customWidth="1"/>
    <col min="4630" max="4630" width="11.7109375" customWidth="1"/>
    <col min="4631" max="4631" width="10" customWidth="1"/>
    <col min="4632" max="4632" width="9.140625" customWidth="1"/>
    <col min="4633" max="4634" width="9.28515625" customWidth="1"/>
    <col min="4635" max="4635" width="9" customWidth="1"/>
    <col min="4636" max="4636" width="8.5703125" customWidth="1"/>
    <col min="4637" max="4637" width="9.140625" customWidth="1"/>
    <col min="4638" max="4638" width="8.140625" customWidth="1"/>
    <col min="4639" max="4642" width="15.42578125" customWidth="1"/>
    <col min="4643" max="4643" width="11.7109375" customWidth="1"/>
    <col min="4644" max="4644" width="66.28515625" customWidth="1"/>
    <col min="4645" max="4645" width="9.5703125" customWidth="1"/>
    <col min="4646" max="4646" width="60.42578125" customWidth="1"/>
    <col min="4647" max="4647" width="13.42578125" customWidth="1"/>
    <col min="4648" max="4648" width="56.140625" customWidth="1"/>
    <col min="4649" max="4649" width="9.5703125" customWidth="1"/>
    <col min="4650" max="4650" width="58.7109375" customWidth="1"/>
    <col min="4651" max="4651" width="9.5703125" customWidth="1"/>
    <col min="4869" max="4869" width="16.140625" customWidth="1"/>
    <col min="4870" max="4870" width="43.140625" customWidth="1"/>
    <col min="4871" max="4871" width="29.5703125" customWidth="1"/>
    <col min="4872" max="4872" width="34.140625" customWidth="1"/>
    <col min="4873" max="4873" width="7.5703125" customWidth="1"/>
    <col min="4874" max="4874" width="26.42578125" customWidth="1"/>
    <col min="4875" max="4875" width="17.140625" customWidth="1"/>
    <col min="4876" max="4876" width="19.140625" customWidth="1"/>
    <col min="4877" max="4877" width="18.42578125" customWidth="1"/>
    <col min="4878" max="4878" width="17.5703125" customWidth="1"/>
    <col min="4879" max="4879" width="18.85546875" customWidth="1"/>
    <col min="4880" max="4880" width="18.7109375" customWidth="1"/>
    <col min="4881" max="4882" width="15.85546875" customWidth="1"/>
    <col min="4883" max="4883" width="11.85546875" customWidth="1"/>
    <col min="4884" max="4884" width="8" customWidth="1"/>
    <col min="4885" max="4885" width="9.140625" customWidth="1"/>
    <col min="4886" max="4886" width="11.7109375" customWidth="1"/>
    <col min="4887" max="4887" width="10" customWidth="1"/>
    <col min="4888" max="4888" width="9.140625" customWidth="1"/>
    <col min="4889" max="4890" width="9.28515625" customWidth="1"/>
    <col min="4891" max="4891" width="9" customWidth="1"/>
    <col min="4892" max="4892" width="8.5703125" customWidth="1"/>
    <col min="4893" max="4893" width="9.140625" customWidth="1"/>
    <col min="4894" max="4894" width="8.140625" customWidth="1"/>
    <col min="4895" max="4898" width="15.42578125" customWidth="1"/>
    <col min="4899" max="4899" width="11.7109375" customWidth="1"/>
    <col min="4900" max="4900" width="66.28515625" customWidth="1"/>
    <col min="4901" max="4901" width="9.5703125" customWidth="1"/>
    <col min="4902" max="4902" width="60.42578125" customWidth="1"/>
    <col min="4903" max="4903" width="13.42578125" customWidth="1"/>
    <col min="4904" max="4904" width="56.140625" customWidth="1"/>
    <col min="4905" max="4905" width="9.5703125" customWidth="1"/>
    <col min="4906" max="4906" width="58.7109375" customWidth="1"/>
    <col min="4907" max="4907" width="9.5703125" customWidth="1"/>
    <col min="5125" max="5125" width="16.140625" customWidth="1"/>
    <col min="5126" max="5126" width="43.140625" customWidth="1"/>
    <col min="5127" max="5127" width="29.5703125" customWidth="1"/>
    <col min="5128" max="5128" width="34.140625" customWidth="1"/>
    <col min="5129" max="5129" width="7.5703125" customWidth="1"/>
    <col min="5130" max="5130" width="26.42578125" customWidth="1"/>
    <col min="5131" max="5131" width="17.140625" customWidth="1"/>
    <col min="5132" max="5132" width="19.140625" customWidth="1"/>
    <col min="5133" max="5133" width="18.42578125" customWidth="1"/>
    <col min="5134" max="5134" width="17.5703125" customWidth="1"/>
    <col min="5135" max="5135" width="18.85546875" customWidth="1"/>
    <col min="5136" max="5136" width="18.7109375" customWidth="1"/>
    <col min="5137" max="5138" width="15.85546875" customWidth="1"/>
    <col min="5139" max="5139" width="11.85546875" customWidth="1"/>
    <col min="5140" max="5140" width="8" customWidth="1"/>
    <col min="5141" max="5141" width="9.140625" customWidth="1"/>
    <col min="5142" max="5142" width="11.7109375" customWidth="1"/>
    <col min="5143" max="5143" width="10" customWidth="1"/>
    <col min="5144" max="5144" width="9.140625" customWidth="1"/>
    <col min="5145" max="5146" width="9.28515625" customWidth="1"/>
    <col min="5147" max="5147" width="9" customWidth="1"/>
    <col min="5148" max="5148" width="8.5703125" customWidth="1"/>
    <col min="5149" max="5149" width="9.140625" customWidth="1"/>
    <col min="5150" max="5150" width="8.140625" customWidth="1"/>
    <col min="5151" max="5154" width="15.42578125" customWidth="1"/>
    <col min="5155" max="5155" width="11.7109375" customWidth="1"/>
    <col min="5156" max="5156" width="66.28515625" customWidth="1"/>
    <col min="5157" max="5157" width="9.5703125" customWidth="1"/>
    <col min="5158" max="5158" width="60.42578125" customWidth="1"/>
    <col min="5159" max="5159" width="13.42578125" customWidth="1"/>
    <col min="5160" max="5160" width="56.140625" customWidth="1"/>
    <col min="5161" max="5161" width="9.5703125" customWidth="1"/>
    <col min="5162" max="5162" width="58.7109375" customWidth="1"/>
    <col min="5163" max="5163" width="9.5703125" customWidth="1"/>
    <col min="5381" max="5381" width="16.140625" customWidth="1"/>
    <col min="5382" max="5382" width="43.140625" customWidth="1"/>
    <col min="5383" max="5383" width="29.5703125" customWidth="1"/>
    <col min="5384" max="5384" width="34.140625" customWidth="1"/>
    <col min="5385" max="5385" width="7.5703125" customWidth="1"/>
    <col min="5386" max="5386" width="26.42578125" customWidth="1"/>
    <col min="5387" max="5387" width="17.140625" customWidth="1"/>
    <col min="5388" max="5388" width="19.140625" customWidth="1"/>
    <col min="5389" max="5389" width="18.42578125" customWidth="1"/>
    <col min="5390" max="5390" width="17.5703125" customWidth="1"/>
    <col min="5391" max="5391" width="18.85546875" customWidth="1"/>
    <col min="5392" max="5392" width="18.7109375" customWidth="1"/>
    <col min="5393" max="5394" width="15.85546875" customWidth="1"/>
    <col min="5395" max="5395" width="11.85546875" customWidth="1"/>
    <col min="5396" max="5396" width="8" customWidth="1"/>
    <col min="5397" max="5397" width="9.140625" customWidth="1"/>
    <col min="5398" max="5398" width="11.7109375" customWidth="1"/>
    <col min="5399" max="5399" width="10" customWidth="1"/>
    <col min="5400" max="5400" width="9.140625" customWidth="1"/>
    <col min="5401" max="5402" width="9.28515625" customWidth="1"/>
    <col min="5403" max="5403" width="9" customWidth="1"/>
    <col min="5404" max="5404" width="8.5703125" customWidth="1"/>
    <col min="5405" max="5405" width="9.140625" customWidth="1"/>
    <col min="5406" max="5406" width="8.140625" customWidth="1"/>
    <col min="5407" max="5410" width="15.42578125" customWidth="1"/>
    <col min="5411" max="5411" width="11.7109375" customWidth="1"/>
    <col min="5412" max="5412" width="66.28515625" customWidth="1"/>
    <col min="5413" max="5413" width="9.5703125" customWidth="1"/>
    <col min="5414" max="5414" width="60.42578125" customWidth="1"/>
    <col min="5415" max="5415" width="13.42578125" customWidth="1"/>
    <col min="5416" max="5416" width="56.140625" customWidth="1"/>
    <col min="5417" max="5417" width="9.5703125" customWidth="1"/>
    <col min="5418" max="5418" width="58.7109375" customWidth="1"/>
    <col min="5419" max="5419" width="9.5703125" customWidth="1"/>
    <col min="5637" max="5637" width="16.140625" customWidth="1"/>
    <col min="5638" max="5638" width="43.140625" customWidth="1"/>
    <col min="5639" max="5639" width="29.5703125" customWidth="1"/>
    <col min="5640" max="5640" width="34.140625" customWidth="1"/>
    <col min="5641" max="5641" width="7.5703125" customWidth="1"/>
    <col min="5642" max="5642" width="26.42578125" customWidth="1"/>
    <col min="5643" max="5643" width="17.140625" customWidth="1"/>
    <col min="5644" max="5644" width="19.140625" customWidth="1"/>
    <col min="5645" max="5645" width="18.42578125" customWidth="1"/>
    <col min="5646" max="5646" width="17.5703125" customWidth="1"/>
    <col min="5647" max="5647" width="18.85546875" customWidth="1"/>
    <col min="5648" max="5648" width="18.7109375" customWidth="1"/>
    <col min="5649" max="5650" width="15.85546875" customWidth="1"/>
    <col min="5651" max="5651" width="11.85546875" customWidth="1"/>
    <col min="5652" max="5652" width="8" customWidth="1"/>
    <col min="5653" max="5653" width="9.140625" customWidth="1"/>
    <col min="5654" max="5654" width="11.7109375" customWidth="1"/>
    <col min="5655" max="5655" width="10" customWidth="1"/>
    <col min="5656" max="5656" width="9.140625" customWidth="1"/>
    <col min="5657" max="5658" width="9.28515625" customWidth="1"/>
    <col min="5659" max="5659" width="9" customWidth="1"/>
    <col min="5660" max="5660" width="8.5703125" customWidth="1"/>
    <col min="5661" max="5661" width="9.140625" customWidth="1"/>
    <col min="5662" max="5662" width="8.140625" customWidth="1"/>
    <col min="5663" max="5666" width="15.42578125" customWidth="1"/>
    <col min="5667" max="5667" width="11.7109375" customWidth="1"/>
    <col min="5668" max="5668" width="66.28515625" customWidth="1"/>
    <col min="5669" max="5669" width="9.5703125" customWidth="1"/>
    <col min="5670" max="5670" width="60.42578125" customWidth="1"/>
    <col min="5671" max="5671" width="13.42578125" customWidth="1"/>
    <col min="5672" max="5672" width="56.140625" customWidth="1"/>
    <col min="5673" max="5673" width="9.5703125" customWidth="1"/>
    <col min="5674" max="5674" width="58.7109375" customWidth="1"/>
    <col min="5675" max="5675" width="9.5703125" customWidth="1"/>
    <col min="5893" max="5893" width="16.140625" customWidth="1"/>
    <col min="5894" max="5894" width="43.140625" customWidth="1"/>
    <col min="5895" max="5895" width="29.5703125" customWidth="1"/>
    <col min="5896" max="5896" width="34.140625" customWidth="1"/>
    <col min="5897" max="5897" width="7.5703125" customWidth="1"/>
    <col min="5898" max="5898" width="26.42578125" customWidth="1"/>
    <col min="5899" max="5899" width="17.140625" customWidth="1"/>
    <col min="5900" max="5900" width="19.140625" customWidth="1"/>
    <col min="5901" max="5901" width="18.42578125" customWidth="1"/>
    <col min="5902" max="5902" width="17.5703125" customWidth="1"/>
    <col min="5903" max="5903" width="18.85546875" customWidth="1"/>
    <col min="5904" max="5904" width="18.7109375" customWidth="1"/>
    <col min="5905" max="5906" width="15.85546875" customWidth="1"/>
    <col min="5907" max="5907" width="11.85546875" customWidth="1"/>
    <col min="5908" max="5908" width="8" customWidth="1"/>
    <col min="5909" max="5909" width="9.140625" customWidth="1"/>
    <col min="5910" max="5910" width="11.7109375" customWidth="1"/>
    <col min="5911" max="5911" width="10" customWidth="1"/>
    <col min="5912" max="5912" width="9.140625" customWidth="1"/>
    <col min="5913" max="5914" width="9.28515625" customWidth="1"/>
    <col min="5915" max="5915" width="9" customWidth="1"/>
    <col min="5916" max="5916" width="8.5703125" customWidth="1"/>
    <col min="5917" max="5917" width="9.140625" customWidth="1"/>
    <col min="5918" max="5918" width="8.140625" customWidth="1"/>
    <col min="5919" max="5922" width="15.42578125" customWidth="1"/>
    <col min="5923" max="5923" width="11.7109375" customWidth="1"/>
    <col min="5924" max="5924" width="66.28515625" customWidth="1"/>
    <col min="5925" max="5925" width="9.5703125" customWidth="1"/>
    <col min="5926" max="5926" width="60.42578125" customWidth="1"/>
    <col min="5927" max="5927" width="13.42578125" customWidth="1"/>
    <col min="5928" max="5928" width="56.140625" customWidth="1"/>
    <col min="5929" max="5929" width="9.5703125" customWidth="1"/>
    <col min="5930" max="5930" width="58.7109375" customWidth="1"/>
    <col min="5931" max="5931" width="9.5703125" customWidth="1"/>
    <col min="6149" max="6149" width="16.140625" customWidth="1"/>
    <col min="6150" max="6150" width="43.140625" customWidth="1"/>
    <col min="6151" max="6151" width="29.5703125" customWidth="1"/>
    <col min="6152" max="6152" width="34.140625" customWidth="1"/>
    <col min="6153" max="6153" width="7.5703125" customWidth="1"/>
    <col min="6154" max="6154" width="26.42578125" customWidth="1"/>
    <col min="6155" max="6155" width="17.140625" customWidth="1"/>
    <col min="6156" max="6156" width="19.140625" customWidth="1"/>
    <col min="6157" max="6157" width="18.42578125" customWidth="1"/>
    <col min="6158" max="6158" width="17.5703125" customWidth="1"/>
    <col min="6159" max="6159" width="18.85546875" customWidth="1"/>
    <col min="6160" max="6160" width="18.7109375" customWidth="1"/>
    <col min="6161" max="6162" width="15.85546875" customWidth="1"/>
    <col min="6163" max="6163" width="11.85546875" customWidth="1"/>
    <col min="6164" max="6164" width="8" customWidth="1"/>
    <col min="6165" max="6165" width="9.140625" customWidth="1"/>
    <col min="6166" max="6166" width="11.7109375" customWidth="1"/>
    <col min="6167" max="6167" width="10" customWidth="1"/>
    <col min="6168" max="6168" width="9.140625" customWidth="1"/>
    <col min="6169" max="6170" width="9.28515625" customWidth="1"/>
    <col min="6171" max="6171" width="9" customWidth="1"/>
    <col min="6172" max="6172" width="8.5703125" customWidth="1"/>
    <col min="6173" max="6173" width="9.140625" customWidth="1"/>
    <col min="6174" max="6174" width="8.140625" customWidth="1"/>
    <col min="6175" max="6178" width="15.42578125" customWidth="1"/>
    <col min="6179" max="6179" width="11.7109375" customWidth="1"/>
    <col min="6180" max="6180" width="66.28515625" customWidth="1"/>
    <col min="6181" max="6181" width="9.5703125" customWidth="1"/>
    <col min="6182" max="6182" width="60.42578125" customWidth="1"/>
    <col min="6183" max="6183" width="13.42578125" customWidth="1"/>
    <col min="6184" max="6184" width="56.140625" customWidth="1"/>
    <col min="6185" max="6185" width="9.5703125" customWidth="1"/>
    <col min="6186" max="6186" width="58.7109375" customWidth="1"/>
    <col min="6187" max="6187" width="9.5703125" customWidth="1"/>
    <col min="6405" max="6405" width="16.140625" customWidth="1"/>
    <col min="6406" max="6406" width="43.140625" customWidth="1"/>
    <col min="6407" max="6407" width="29.5703125" customWidth="1"/>
    <col min="6408" max="6408" width="34.140625" customWidth="1"/>
    <col min="6409" max="6409" width="7.5703125" customWidth="1"/>
    <col min="6410" max="6410" width="26.42578125" customWidth="1"/>
    <col min="6411" max="6411" width="17.140625" customWidth="1"/>
    <col min="6412" max="6412" width="19.140625" customWidth="1"/>
    <col min="6413" max="6413" width="18.42578125" customWidth="1"/>
    <col min="6414" max="6414" width="17.5703125" customWidth="1"/>
    <col min="6415" max="6415" width="18.85546875" customWidth="1"/>
    <col min="6416" max="6416" width="18.7109375" customWidth="1"/>
    <col min="6417" max="6418" width="15.85546875" customWidth="1"/>
    <col min="6419" max="6419" width="11.85546875" customWidth="1"/>
    <col min="6420" max="6420" width="8" customWidth="1"/>
    <col min="6421" max="6421" width="9.140625" customWidth="1"/>
    <col min="6422" max="6422" width="11.7109375" customWidth="1"/>
    <col min="6423" max="6423" width="10" customWidth="1"/>
    <col min="6424" max="6424" width="9.140625" customWidth="1"/>
    <col min="6425" max="6426" width="9.28515625" customWidth="1"/>
    <col min="6427" max="6427" width="9" customWidth="1"/>
    <col min="6428" max="6428" width="8.5703125" customWidth="1"/>
    <col min="6429" max="6429" width="9.140625" customWidth="1"/>
    <col min="6430" max="6430" width="8.140625" customWidth="1"/>
    <col min="6431" max="6434" width="15.42578125" customWidth="1"/>
    <col min="6435" max="6435" width="11.7109375" customWidth="1"/>
    <col min="6436" max="6436" width="66.28515625" customWidth="1"/>
    <col min="6437" max="6437" width="9.5703125" customWidth="1"/>
    <col min="6438" max="6438" width="60.42578125" customWidth="1"/>
    <col min="6439" max="6439" width="13.42578125" customWidth="1"/>
    <col min="6440" max="6440" width="56.140625" customWidth="1"/>
    <col min="6441" max="6441" width="9.5703125" customWidth="1"/>
    <col min="6442" max="6442" width="58.7109375" customWidth="1"/>
    <col min="6443" max="6443" width="9.5703125" customWidth="1"/>
    <col min="6661" max="6661" width="16.140625" customWidth="1"/>
    <col min="6662" max="6662" width="43.140625" customWidth="1"/>
    <col min="6663" max="6663" width="29.5703125" customWidth="1"/>
    <col min="6664" max="6664" width="34.140625" customWidth="1"/>
    <col min="6665" max="6665" width="7.5703125" customWidth="1"/>
    <col min="6666" max="6666" width="26.42578125" customWidth="1"/>
    <col min="6667" max="6667" width="17.140625" customWidth="1"/>
    <col min="6668" max="6668" width="19.140625" customWidth="1"/>
    <col min="6669" max="6669" width="18.42578125" customWidth="1"/>
    <col min="6670" max="6670" width="17.5703125" customWidth="1"/>
    <col min="6671" max="6671" width="18.85546875" customWidth="1"/>
    <col min="6672" max="6672" width="18.7109375" customWidth="1"/>
    <col min="6673" max="6674" width="15.85546875" customWidth="1"/>
    <col min="6675" max="6675" width="11.85546875" customWidth="1"/>
    <col min="6676" max="6676" width="8" customWidth="1"/>
    <col min="6677" max="6677" width="9.140625" customWidth="1"/>
    <col min="6678" max="6678" width="11.7109375" customWidth="1"/>
    <col min="6679" max="6679" width="10" customWidth="1"/>
    <col min="6680" max="6680" width="9.140625" customWidth="1"/>
    <col min="6681" max="6682" width="9.28515625" customWidth="1"/>
    <col min="6683" max="6683" width="9" customWidth="1"/>
    <col min="6684" max="6684" width="8.5703125" customWidth="1"/>
    <col min="6685" max="6685" width="9.140625" customWidth="1"/>
    <col min="6686" max="6686" width="8.140625" customWidth="1"/>
    <col min="6687" max="6690" width="15.42578125" customWidth="1"/>
    <col min="6691" max="6691" width="11.7109375" customWidth="1"/>
    <col min="6692" max="6692" width="66.28515625" customWidth="1"/>
    <col min="6693" max="6693" width="9.5703125" customWidth="1"/>
    <col min="6694" max="6694" width="60.42578125" customWidth="1"/>
    <col min="6695" max="6695" width="13.42578125" customWidth="1"/>
    <col min="6696" max="6696" width="56.140625" customWidth="1"/>
    <col min="6697" max="6697" width="9.5703125" customWidth="1"/>
    <col min="6698" max="6698" width="58.7109375" customWidth="1"/>
    <col min="6699" max="6699" width="9.5703125" customWidth="1"/>
    <col min="6917" max="6917" width="16.140625" customWidth="1"/>
    <col min="6918" max="6918" width="43.140625" customWidth="1"/>
    <col min="6919" max="6919" width="29.5703125" customWidth="1"/>
    <col min="6920" max="6920" width="34.140625" customWidth="1"/>
    <col min="6921" max="6921" width="7.5703125" customWidth="1"/>
    <col min="6922" max="6922" width="26.42578125" customWidth="1"/>
    <col min="6923" max="6923" width="17.140625" customWidth="1"/>
    <col min="6924" max="6924" width="19.140625" customWidth="1"/>
    <col min="6925" max="6925" width="18.42578125" customWidth="1"/>
    <col min="6926" max="6926" width="17.5703125" customWidth="1"/>
    <col min="6927" max="6927" width="18.85546875" customWidth="1"/>
    <col min="6928" max="6928" width="18.7109375" customWidth="1"/>
    <col min="6929" max="6930" width="15.85546875" customWidth="1"/>
    <col min="6931" max="6931" width="11.85546875" customWidth="1"/>
    <col min="6932" max="6932" width="8" customWidth="1"/>
    <col min="6933" max="6933" width="9.140625" customWidth="1"/>
    <col min="6934" max="6934" width="11.7109375" customWidth="1"/>
    <col min="6935" max="6935" width="10" customWidth="1"/>
    <col min="6936" max="6936" width="9.140625" customWidth="1"/>
    <col min="6937" max="6938" width="9.28515625" customWidth="1"/>
    <col min="6939" max="6939" width="9" customWidth="1"/>
    <col min="6940" max="6940" width="8.5703125" customWidth="1"/>
    <col min="6941" max="6941" width="9.140625" customWidth="1"/>
    <col min="6942" max="6942" width="8.140625" customWidth="1"/>
    <col min="6943" max="6946" width="15.42578125" customWidth="1"/>
    <col min="6947" max="6947" width="11.7109375" customWidth="1"/>
    <col min="6948" max="6948" width="66.28515625" customWidth="1"/>
    <col min="6949" max="6949" width="9.5703125" customWidth="1"/>
    <col min="6950" max="6950" width="60.42578125" customWidth="1"/>
    <col min="6951" max="6951" width="13.42578125" customWidth="1"/>
    <col min="6952" max="6952" width="56.140625" customWidth="1"/>
    <col min="6953" max="6953" width="9.5703125" customWidth="1"/>
    <col min="6954" max="6954" width="58.7109375" customWidth="1"/>
    <col min="6955" max="6955" width="9.5703125" customWidth="1"/>
    <col min="7173" max="7173" width="16.140625" customWidth="1"/>
    <col min="7174" max="7174" width="43.140625" customWidth="1"/>
    <col min="7175" max="7175" width="29.5703125" customWidth="1"/>
    <col min="7176" max="7176" width="34.140625" customWidth="1"/>
    <col min="7177" max="7177" width="7.5703125" customWidth="1"/>
    <col min="7178" max="7178" width="26.42578125" customWidth="1"/>
    <col min="7179" max="7179" width="17.140625" customWidth="1"/>
    <col min="7180" max="7180" width="19.140625" customWidth="1"/>
    <col min="7181" max="7181" width="18.42578125" customWidth="1"/>
    <col min="7182" max="7182" width="17.5703125" customWidth="1"/>
    <col min="7183" max="7183" width="18.85546875" customWidth="1"/>
    <col min="7184" max="7184" width="18.7109375" customWidth="1"/>
    <col min="7185" max="7186" width="15.85546875" customWidth="1"/>
    <col min="7187" max="7187" width="11.85546875" customWidth="1"/>
    <col min="7188" max="7188" width="8" customWidth="1"/>
    <col min="7189" max="7189" width="9.140625" customWidth="1"/>
    <col min="7190" max="7190" width="11.7109375" customWidth="1"/>
    <col min="7191" max="7191" width="10" customWidth="1"/>
    <col min="7192" max="7192" width="9.140625" customWidth="1"/>
    <col min="7193" max="7194" width="9.28515625" customWidth="1"/>
    <col min="7195" max="7195" width="9" customWidth="1"/>
    <col min="7196" max="7196" width="8.5703125" customWidth="1"/>
    <col min="7197" max="7197" width="9.140625" customWidth="1"/>
    <col min="7198" max="7198" width="8.140625" customWidth="1"/>
    <col min="7199" max="7202" width="15.42578125" customWidth="1"/>
    <col min="7203" max="7203" width="11.7109375" customWidth="1"/>
    <col min="7204" max="7204" width="66.28515625" customWidth="1"/>
    <col min="7205" max="7205" width="9.5703125" customWidth="1"/>
    <col min="7206" max="7206" width="60.42578125" customWidth="1"/>
    <col min="7207" max="7207" width="13.42578125" customWidth="1"/>
    <col min="7208" max="7208" width="56.140625" customWidth="1"/>
    <col min="7209" max="7209" width="9.5703125" customWidth="1"/>
    <col min="7210" max="7210" width="58.7109375" customWidth="1"/>
    <col min="7211" max="7211" width="9.5703125" customWidth="1"/>
    <col min="7429" max="7429" width="16.140625" customWidth="1"/>
    <col min="7430" max="7430" width="43.140625" customWidth="1"/>
    <col min="7431" max="7431" width="29.5703125" customWidth="1"/>
    <col min="7432" max="7432" width="34.140625" customWidth="1"/>
    <col min="7433" max="7433" width="7.5703125" customWidth="1"/>
    <col min="7434" max="7434" width="26.42578125" customWidth="1"/>
    <col min="7435" max="7435" width="17.140625" customWidth="1"/>
    <col min="7436" max="7436" width="19.140625" customWidth="1"/>
    <col min="7437" max="7437" width="18.42578125" customWidth="1"/>
    <col min="7438" max="7438" width="17.5703125" customWidth="1"/>
    <col min="7439" max="7439" width="18.85546875" customWidth="1"/>
    <col min="7440" max="7440" width="18.7109375" customWidth="1"/>
    <col min="7441" max="7442" width="15.85546875" customWidth="1"/>
    <col min="7443" max="7443" width="11.85546875" customWidth="1"/>
    <col min="7444" max="7444" width="8" customWidth="1"/>
    <col min="7445" max="7445" width="9.140625" customWidth="1"/>
    <col min="7446" max="7446" width="11.7109375" customWidth="1"/>
    <col min="7447" max="7447" width="10" customWidth="1"/>
    <col min="7448" max="7448" width="9.140625" customWidth="1"/>
    <col min="7449" max="7450" width="9.28515625" customWidth="1"/>
    <col min="7451" max="7451" width="9" customWidth="1"/>
    <col min="7452" max="7452" width="8.5703125" customWidth="1"/>
    <col min="7453" max="7453" width="9.140625" customWidth="1"/>
    <col min="7454" max="7454" width="8.140625" customWidth="1"/>
    <col min="7455" max="7458" width="15.42578125" customWidth="1"/>
    <col min="7459" max="7459" width="11.7109375" customWidth="1"/>
    <col min="7460" max="7460" width="66.28515625" customWidth="1"/>
    <col min="7461" max="7461" width="9.5703125" customWidth="1"/>
    <col min="7462" max="7462" width="60.42578125" customWidth="1"/>
    <col min="7463" max="7463" width="13.42578125" customWidth="1"/>
    <col min="7464" max="7464" width="56.140625" customWidth="1"/>
    <col min="7465" max="7465" width="9.5703125" customWidth="1"/>
    <col min="7466" max="7466" width="58.7109375" customWidth="1"/>
    <col min="7467" max="7467" width="9.5703125" customWidth="1"/>
    <col min="7685" max="7685" width="16.140625" customWidth="1"/>
    <col min="7686" max="7686" width="43.140625" customWidth="1"/>
    <col min="7687" max="7687" width="29.5703125" customWidth="1"/>
    <col min="7688" max="7688" width="34.140625" customWidth="1"/>
    <col min="7689" max="7689" width="7.5703125" customWidth="1"/>
    <col min="7690" max="7690" width="26.42578125" customWidth="1"/>
    <col min="7691" max="7691" width="17.140625" customWidth="1"/>
    <col min="7692" max="7692" width="19.140625" customWidth="1"/>
    <col min="7693" max="7693" width="18.42578125" customWidth="1"/>
    <col min="7694" max="7694" width="17.5703125" customWidth="1"/>
    <col min="7695" max="7695" width="18.85546875" customWidth="1"/>
    <col min="7696" max="7696" width="18.7109375" customWidth="1"/>
    <col min="7697" max="7698" width="15.85546875" customWidth="1"/>
    <col min="7699" max="7699" width="11.85546875" customWidth="1"/>
    <col min="7700" max="7700" width="8" customWidth="1"/>
    <col min="7701" max="7701" width="9.140625" customWidth="1"/>
    <col min="7702" max="7702" width="11.7109375" customWidth="1"/>
    <col min="7703" max="7703" width="10" customWidth="1"/>
    <col min="7704" max="7704" width="9.140625" customWidth="1"/>
    <col min="7705" max="7706" width="9.28515625" customWidth="1"/>
    <col min="7707" max="7707" width="9" customWidth="1"/>
    <col min="7708" max="7708" width="8.5703125" customWidth="1"/>
    <col min="7709" max="7709" width="9.140625" customWidth="1"/>
    <col min="7710" max="7710" width="8.140625" customWidth="1"/>
    <col min="7711" max="7714" width="15.42578125" customWidth="1"/>
    <col min="7715" max="7715" width="11.7109375" customWidth="1"/>
    <col min="7716" max="7716" width="66.28515625" customWidth="1"/>
    <col min="7717" max="7717" width="9.5703125" customWidth="1"/>
    <col min="7718" max="7718" width="60.42578125" customWidth="1"/>
    <col min="7719" max="7719" width="13.42578125" customWidth="1"/>
    <col min="7720" max="7720" width="56.140625" customWidth="1"/>
    <col min="7721" max="7721" width="9.5703125" customWidth="1"/>
    <col min="7722" max="7722" width="58.7109375" customWidth="1"/>
    <col min="7723" max="7723" width="9.5703125" customWidth="1"/>
    <col min="7941" max="7941" width="16.140625" customWidth="1"/>
    <col min="7942" max="7942" width="43.140625" customWidth="1"/>
    <col min="7943" max="7943" width="29.5703125" customWidth="1"/>
    <col min="7944" max="7944" width="34.140625" customWidth="1"/>
    <col min="7945" max="7945" width="7.5703125" customWidth="1"/>
    <col min="7946" max="7946" width="26.42578125" customWidth="1"/>
    <col min="7947" max="7947" width="17.140625" customWidth="1"/>
    <col min="7948" max="7948" width="19.140625" customWidth="1"/>
    <col min="7949" max="7949" width="18.42578125" customWidth="1"/>
    <col min="7950" max="7950" width="17.5703125" customWidth="1"/>
    <col min="7951" max="7951" width="18.85546875" customWidth="1"/>
    <col min="7952" max="7952" width="18.7109375" customWidth="1"/>
    <col min="7953" max="7954" width="15.85546875" customWidth="1"/>
    <col min="7955" max="7955" width="11.85546875" customWidth="1"/>
    <col min="7956" max="7956" width="8" customWidth="1"/>
    <col min="7957" max="7957" width="9.140625" customWidth="1"/>
    <col min="7958" max="7958" width="11.7109375" customWidth="1"/>
    <col min="7959" max="7959" width="10" customWidth="1"/>
    <col min="7960" max="7960" width="9.140625" customWidth="1"/>
    <col min="7961" max="7962" width="9.28515625" customWidth="1"/>
    <col min="7963" max="7963" width="9" customWidth="1"/>
    <col min="7964" max="7964" width="8.5703125" customWidth="1"/>
    <col min="7965" max="7965" width="9.140625" customWidth="1"/>
    <col min="7966" max="7966" width="8.140625" customWidth="1"/>
    <col min="7967" max="7970" width="15.42578125" customWidth="1"/>
    <col min="7971" max="7971" width="11.7109375" customWidth="1"/>
    <col min="7972" max="7972" width="66.28515625" customWidth="1"/>
    <col min="7973" max="7973" width="9.5703125" customWidth="1"/>
    <col min="7974" max="7974" width="60.42578125" customWidth="1"/>
    <col min="7975" max="7975" width="13.42578125" customWidth="1"/>
    <col min="7976" max="7976" width="56.140625" customWidth="1"/>
    <col min="7977" max="7977" width="9.5703125" customWidth="1"/>
    <col min="7978" max="7978" width="58.7109375" customWidth="1"/>
    <col min="7979" max="7979" width="9.5703125" customWidth="1"/>
    <col min="8197" max="8197" width="16.140625" customWidth="1"/>
    <col min="8198" max="8198" width="43.140625" customWidth="1"/>
    <col min="8199" max="8199" width="29.5703125" customWidth="1"/>
    <col min="8200" max="8200" width="34.140625" customWidth="1"/>
    <col min="8201" max="8201" width="7.5703125" customWidth="1"/>
    <col min="8202" max="8202" width="26.42578125" customWidth="1"/>
    <col min="8203" max="8203" width="17.140625" customWidth="1"/>
    <col min="8204" max="8204" width="19.140625" customWidth="1"/>
    <col min="8205" max="8205" width="18.42578125" customWidth="1"/>
    <col min="8206" max="8206" width="17.5703125" customWidth="1"/>
    <col min="8207" max="8207" width="18.85546875" customWidth="1"/>
    <col min="8208" max="8208" width="18.7109375" customWidth="1"/>
    <col min="8209" max="8210" width="15.85546875" customWidth="1"/>
    <col min="8211" max="8211" width="11.85546875" customWidth="1"/>
    <col min="8212" max="8212" width="8" customWidth="1"/>
    <col min="8213" max="8213" width="9.140625" customWidth="1"/>
    <col min="8214" max="8214" width="11.7109375" customWidth="1"/>
    <col min="8215" max="8215" width="10" customWidth="1"/>
    <col min="8216" max="8216" width="9.140625" customWidth="1"/>
    <col min="8217" max="8218" width="9.28515625" customWidth="1"/>
    <col min="8219" max="8219" width="9" customWidth="1"/>
    <col min="8220" max="8220" width="8.5703125" customWidth="1"/>
    <col min="8221" max="8221" width="9.140625" customWidth="1"/>
    <col min="8222" max="8222" width="8.140625" customWidth="1"/>
    <col min="8223" max="8226" width="15.42578125" customWidth="1"/>
    <col min="8227" max="8227" width="11.7109375" customWidth="1"/>
    <col min="8228" max="8228" width="66.28515625" customWidth="1"/>
    <col min="8229" max="8229" width="9.5703125" customWidth="1"/>
    <col min="8230" max="8230" width="60.42578125" customWidth="1"/>
    <col min="8231" max="8231" width="13.42578125" customWidth="1"/>
    <col min="8232" max="8232" width="56.140625" customWidth="1"/>
    <col min="8233" max="8233" width="9.5703125" customWidth="1"/>
    <col min="8234" max="8234" width="58.7109375" customWidth="1"/>
    <col min="8235" max="8235" width="9.5703125" customWidth="1"/>
    <col min="8453" max="8453" width="16.140625" customWidth="1"/>
    <col min="8454" max="8454" width="43.140625" customWidth="1"/>
    <col min="8455" max="8455" width="29.5703125" customWidth="1"/>
    <col min="8456" max="8456" width="34.140625" customWidth="1"/>
    <col min="8457" max="8457" width="7.5703125" customWidth="1"/>
    <col min="8458" max="8458" width="26.42578125" customWidth="1"/>
    <col min="8459" max="8459" width="17.140625" customWidth="1"/>
    <col min="8460" max="8460" width="19.140625" customWidth="1"/>
    <col min="8461" max="8461" width="18.42578125" customWidth="1"/>
    <col min="8462" max="8462" width="17.5703125" customWidth="1"/>
    <col min="8463" max="8463" width="18.85546875" customWidth="1"/>
    <col min="8464" max="8464" width="18.7109375" customWidth="1"/>
    <col min="8465" max="8466" width="15.85546875" customWidth="1"/>
    <col min="8467" max="8467" width="11.85546875" customWidth="1"/>
    <col min="8468" max="8468" width="8" customWidth="1"/>
    <col min="8469" max="8469" width="9.140625" customWidth="1"/>
    <col min="8470" max="8470" width="11.7109375" customWidth="1"/>
    <col min="8471" max="8471" width="10" customWidth="1"/>
    <col min="8472" max="8472" width="9.140625" customWidth="1"/>
    <col min="8473" max="8474" width="9.28515625" customWidth="1"/>
    <col min="8475" max="8475" width="9" customWidth="1"/>
    <col min="8476" max="8476" width="8.5703125" customWidth="1"/>
    <col min="8477" max="8477" width="9.140625" customWidth="1"/>
    <col min="8478" max="8478" width="8.140625" customWidth="1"/>
    <col min="8479" max="8482" width="15.42578125" customWidth="1"/>
    <col min="8483" max="8483" width="11.7109375" customWidth="1"/>
    <col min="8484" max="8484" width="66.28515625" customWidth="1"/>
    <col min="8485" max="8485" width="9.5703125" customWidth="1"/>
    <col min="8486" max="8486" width="60.42578125" customWidth="1"/>
    <col min="8487" max="8487" width="13.42578125" customWidth="1"/>
    <col min="8488" max="8488" width="56.140625" customWidth="1"/>
    <col min="8489" max="8489" width="9.5703125" customWidth="1"/>
    <col min="8490" max="8490" width="58.7109375" customWidth="1"/>
    <col min="8491" max="8491" width="9.5703125" customWidth="1"/>
    <col min="8709" max="8709" width="16.140625" customWidth="1"/>
    <col min="8710" max="8710" width="43.140625" customWidth="1"/>
    <col min="8711" max="8711" width="29.5703125" customWidth="1"/>
    <col min="8712" max="8712" width="34.140625" customWidth="1"/>
    <col min="8713" max="8713" width="7.5703125" customWidth="1"/>
    <col min="8714" max="8714" width="26.42578125" customWidth="1"/>
    <col min="8715" max="8715" width="17.140625" customWidth="1"/>
    <col min="8716" max="8716" width="19.140625" customWidth="1"/>
    <col min="8717" max="8717" width="18.42578125" customWidth="1"/>
    <col min="8718" max="8718" width="17.5703125" customWidth="1"/>
    <col min="8719" max="8719" width="18.85546875" customWidth="1"/>
    <col min="8720" max="8720" width="18.7109375" customWidth="1"/>
    <col min="8721" max="8722" width="15.85546875" customWidth="1"/>
    <col min="8723" max="8723" width="11.85546875" customWidth="1"/>
    <col min="8724" max="8724" width="8" customWidth="1"/>
    <col min="8725" max="8725" width="9.140625" customWidth="1"/>
    <col min="8726" max="8726" width="11.7109375" customWidth="1"/>
    <col min="8727" max="8727" width="10" customWidth="1"/>
    <col min="8728" max="8728" width="9.140625" customWidth="1"/>
    <col min="8729" max="8730" width="9.28515625" customWidth="1"/>
    <col min="8731" max="8731" width="9" customWidth="1"/>
    <col min="8732" max="8732" width="8.5703125" customWidth="1"/>
    <col min="8733" max="8733" width="9.140625" customWidth="1"/>
    <col min="8734" max="8734" width="8.140625" customWidth="1"/>
    <col min="8735" max="8738" width="15.42578125" customWidth="1"/>
    <col min="8739" max="8739" width="11.7109375" customWidth="1"/>
    <col min="8740" max="8740" width="66.28515625" customWidth="1"/>
    <col min="8741" max="8741" width="9.5703125" customWidth="1"/>
    <col min="8742" max="8742" width="60.42578125" customWidth="1"/>
    <col min="8743" max="8743" width="13.42578125" customWidth="1"/>
    <col min="8744" max="8744" width="56.140625" customWidth="1"/>
    <col min="8745" max="8745" width="9.5703125" customWidth="1"/>
    <col min="8746" max="8746" width="58.7109375" customWidth="1"/>
    <col min="8747" max="8747" width="9.5703125" customWidth="1"/>
    <col min="8965" max="8965" width="16.140625" customWidth="1"/>
    <col min="8966" max="8966" width="43.140625" customWidth="1"/>
    <col min="8967" max="8967" width="29.5703125" customWidth="1"/>
    <col min="8968" max="8968" width="34.140625" customWidth="1"/>
    <col min="8969" max="8969" width="7.5703125" customWidth="1"/>
    <col min="8970" max="8970" width="26.42578125" customWidth="1"/>
    <col min="8971" max="8971" width="17.140625" customWidth="1"/>
    <col min="8972" max="8972" width="19.140625" customWidth="1"/>
    <col min="8973" max="8973" width="18.42578125" customWidth="1"/>
    <col min="8974" max="8974" width="17.5703125" customWidth="1"/>
    <col min="8975" max="8975" width="18.85546875" customWidth="1"/>
    <col min="8976" max="8976" width="18.7109375" customWidth="1"/>
    <col min="8977" max="8978" width="15.85546875" customWidth="1"/>
    <col min="8979" max="8979" width="11.85546875" customWidth="1"/>
    <col min="8980" max="8980" width="8" customWidth="1"/>
    <col min="8981" max="8981" width="9.140625" customWidth="1"/>
    <col min="8982" max="8982" width="11.7109375" customWidth="1"/>
    <col min="8983" max="8983" width="10" customWidth="1"/>
    <col min="8984" max="8984" width="9.140625" customWidth="1"/>
    <col min="8985" max="8986" width="9.28515625" customWidth="1"/>
    <col min="8987" max="8987" width="9" customWidth="1"/>
    <col min="8988" max="8988" width="8.5703125" customWidth="1"/>
    <col min="8989" max="8989" width="9.140625" customWidth="1"/>
    <col min="8990" max="8990" width="8.140625" customWidth="1"/>
    <col min="8991" max="8994" width="15.42578125" customWidth="1"/>
    <col min="8995" max="8995" width="11.7109375" customWidth="1"/>
    <col min="8996" max="8996" width="66.28515625" customWidth="1"/>
    <col min="8997" max="8997" width="9.5703125" customWidth="1"/>
    <col min="8998" max="8998" width="60.42578125" customWidth="1"/>
    <col min="8999" max="8999" width="13.42578125" customWidth="1"/>
    <col min="9000" max="9000" width="56.140625" customWidth="1"/>
    <col min="9001" max="9001" width="9.5703125" customWidth="1"/>
    <col min="9002" max="9002" width="58.7109375" customWidth="1"/>
    <col min="9003" max="9003" width="9.5703125" customWidth="1"/>
    <col min="9221" max="9221" width="16.140625" customWidth="1"/>
    <col min="9222" max="9222" width="43.140625" customWidth="1"/>
    <col min="9223" max="9223" width="29.5703125" customWidth="1"/>
    <col min="9224" max="9224" width="34.140625" customWidth="1"/>
    <col min="9225" max="9225" width="7.5703125" customWidth="1"/>
    <col min="9226" max="9226" width="26.42578125" customWidth="1"/>
    <col min="9227" max="9227" width="17.140625" customWidth="1"/>
    <col min="9228" max="9228" width="19.140625" customWidth="1"/>
    <col min="9229" max="9229" width="18.42578125" customWidth="1"/>
    <col min="9230" max="9230" width="17.5703125" customWidth="1"/>
    <col min="9231" max="9231" width="18.85546875" customWidth="1"/>
    <col min="9232" max="9232" width="18.7109375" customWidth="1"/>
    <col min="9233" max="9234" width="15.85546875" customWidth="1"/>
    <col min="9235" max="9235" width="11.85546875" customWidth="1"/>
    <col min="9236" max="9236" width="8" customWidth="1"/>
    <col min="9237" max="9237" width="9.140625" customWidth="1"/>
    <col min="9238" max="9238" width="11.7109375" customWidth="1"/>
    <col min="9239" max="9239" width="10" customWidth="1"/>
    <col min="9240" max="9240" width="9.140625" customWidth="1"/>
    <col min="9241" max="9242" width="9.28515625" customWidth="1"/>
    <col min="9243" max="9243" width="9" customWidth="1"/>
    <col min="9244" max="9244" width="8.5703125" customWidth="1"/>
    <col min="9245" max="9245" width="9.140625" customWidth="1"/>
    <col min="9246" max="9246" width="8.140625" customWidth="1"/>
    <col min="9247" max="9250" width="15.42578125" customWidth="1"/>
    <col min="9251" max="9251" width="11.7109375" customWidth="1"/>
    <col min="9252" max="9252" width="66.28515625" customWidth="1"/>
    <col min="9253" max="9253" width="9.5703125" customWidth="1"/>
    <col min="9254" max="9254" width="60.42578125" customWidth="1"/>
    <col min="9255" max="9255" width="13.42578125" customWidth="1"/>
    <col min="9256" max="9256" width="56.140625" customWidth="1"/>
    <col min="9257" max="9257" width="9.5703125" customWidth="1"/>
    <col min="9258" max="9258" width="58.7109375" customWidth="1"/>
    <col min="9259" max="9259" width="9.5703125" customWidth="1"/>
    <col min="9477" max="9477" width="16.140625" customWidth="1"/>
    <col min="9478" max="9478" width="43.140625" customWidth="1"/>
    <col min="9479" max="9479" width="29.5703125" customWidth="1"/>
    <col min="9480" max="9480" width="34.140625" customWidth="1"/>
    <col min="9481" max="9481" width="7.5703125" customWidth="1"/>
    <col min="9482" max="9482" width="26.42578125" customWidth="1"/>
    <col min="9483" max="9483" width="17.140625" customWidth="1"/>
    <col min="9484" max="9484" width="19.140625" customWidth="1"/>
    <col min="9485" max="9485" width="18.42578125" customWidth="1"/>
    <col min="9486" max="9486" width="17.5703125" customWidth="1"/>
    <col min="9487" max="9487" width="18.85546875" customWidth="1"/>
    <col min="9488" max="9488" width="18.7109375" customWidth="1"/>
    <col min="9489" max="9490" width="15.85546875" customWidth="1"/>
    <col min="9491" max="9491" width="11.85546875" customWidth="1"/>
    <col min="9492" max="9492" width="8" customWidth="1"/>
    <col min="9493" max="9493" width="9.140625" customWidth="1"/>
    <col min="9494" max="9494" width="11.7109375" customWidth="1"/>
    <col min="9495" max="9495" width="10" customWidth="1"/>
    <col min="9496" max="9496" width="9.140625" customWidth="1"/>
    <col min="9497" max="9498" width="9.28515625" customWidth="1"/>
    <col min="9499" max="9499" width="9" customWidth="1"/>
    <col min="9500" max="9500" width="8.5703125" customWidth="1"/>
    <col min="9501" max="9501" width="9.140625" customWidth="1"/>
    <col min="9502" max="9502" width="8.140625" customWidth="1"/>
    <col min="9503" max="9506" width="15.42578125" customWidth="1"/>
    <col min="9507" max="9507" width="11.7109375" customWidth="1"/>
    <col min="9508" max="9508" width="66.28515625" customWidth="1"/>
    <col min="9509" max="9509" width="9.5703125" customWidth="1"/>
    <col min="9510" max="9510" width="60.42578125" customWidth="1"/>
    <col min="9511" max="9511" width="13.42578125" customWidth="1"/>
    <col min="9512" max="9512" width="56.140625" customWidth="1"/>
    <col min="9513" max="9513" width="9.5703125" customWidth="1"/>
    <col min="9514" max="9514" width="58.7109375" customWidth="1"/>
    <col min="9515" max="9515" width="9.5703125" customWidth="1"/>
    <col min="9733" max="9733" width="16.140625" customWidth="1"/>
    <col min="9734" max="9734" width="43.140625" customWidth="1"/>
    <col min="9735" max="9735" width="29.5703125" customWidth="1"/>
    <col min="9736" max="9736" width="34.140625" customWidth="1"/>
    <col min="9737" max="9737" width="7.5703125" customWidth="1"/>
    <col min="9738" max="9738" width="26.42578125" customWidth="1"/>
    <col min="9739" max="9739" width="17.140625" customWidth="1"/>
    <col min="9740" max="9740" width="19.140625" customWidth="1"/>
    <col min="9741" max="9741" width="18.42578125" customWidth="1"/>
    <col min="9742" max="9742" width="17.5703125" customWidth="1"/>
    <col min="9743" max="9743" width="18.85546875" customWidth="1"/>
    <col min="9744" max="9744" width="18.7109375" customWidth="1"/>
    <col min="9745" max="9746" width="15.85546875" customWidth="1"/>
    <col min="9747" max="9747" width="11.85546875" customWidth="1"/>
    <col min="9748" max="9748" width="8" customWidth="1"/>
    <col min="9749" max="9749" width="9.140625" customWidth="1"/>
    <col min="9750" max="9750" width="11.7109375" customWidth="1"/>
    <col min="9751" max="9751" width="10" customWidth="1"/>
    <col min="9752" max="9752" width="9.140625" customWidth="1"/>
    <col min="9753" max="9754" width="9.28515625" customWidth="1"/>
    <col min="9755" max="9755" width="9" customWidth="1"/>
    <col min="9756" max="9756" width="8.5703125" customWidth="1"/>
    <col min="9757" max="9757" width="9.140625" customWidth="1"/>
    <col min="9758" max="9758" width="8.140625" customWidth="1"/>
    <col min="9759" max="9762" width="15.42578125" customWidth="1"/>
    <col min="9763" max="9763" width="11.7109375" customWidth="1"/>
    <col min="9764" max="9764" width="66.28515625" customWidth="1"/>
    <col min="9765" max="9765" width="9.5703125" customWidth="1"/>
    <col min="9766" max="9766" width="60.42578125" customWidth="1"/>
    <col min="9767" max="9767" width="13.42578125" customWidth="1"/>
    <col min="9768" max="9768" width="56.140625" customWidth="1"/>
    <col min="9769" max="9769" width="9.5703125" customWidth="1"/>
    <col min="9770" max="9770" width="58.7109375" customWidth="1"/>
    <col min="9771" max="9771" width="9.5703125" customWidth="1"/>
    <col min="9989" max="9989" width="16.140625" customWidth="1"/>
    <col min="9990" max="9990" width="43.140625" customWidth="1"/>
    <col min="9991" max="9991" width="29.5703125" customWidth="1"/>
    <col min="9992" max="9992" width="34.140625" customWidth="1"/>
    <col min="9993" max="9993" width="7.5703125" customWidth="1"/>
    <col min="9994" max="9994" width="26.42578125" customWidth="1"/>
    <col min="9995" max="9995" width="17.140625" customWidth="1"/>
    <col min="9996" max="9996" width="19.140625" customWidth="1"/>
    <col min="9997" max="9997" width="18.42578125" customWidth="1"/>
    <col min="9998" max="9998" width="17.5703125" customWidth="1"/>
    <col min="9999" max="9999" width="18.85546875" customWidth="1"/>
    <col min="10000" max="10000" width="18.7109375" customWidth="1"/>
    <col min="10001" max="10002" width="15.85546875" customWidth="1"/>
    <col min="10003" max="10003" width="11.85546875" customWidth="1"/>
    <col min="10004" max="10004" width="8" customWidth="1"/>
    <col min="10005" max="10005" width="9.140625" customWidth="1"/>
    <col min="10006" max="10006" width="11.7109375" customWidth="1"/>
    <col min="10007" max="10007" width="10" customWidth="1"/>
    <col min="10008" max="10008" width="9.140625" customWidth="1"/>
    <col min="10009" max="10010" width="9.28515625" customWidth="1"/>
    <col min="10011" max="10011" width="9" customWidth="1"/>
    <col min="10012" max="10012" width="8.5703125" customWidth="1"/>
    <col min="10013" max="10013" width="9.140625" customWidth="1"/>
    <col min="10014" max="10014" width="8.140625" customWidth="1"/>
    <col min="10015" max="10018" width="15.42578125" customWidth="1"/>
    <col min="10019" max="10019" width="11.7109375" customWidth="1"/>
    <col min="10020" max="10020" width="66.28515625" customWidth="1"/>
    <col min="10021" max="10021" width="9.5703125" customWidth="1"/>
    <col min="10022" max="10022" width="60.42578125" customWidth="1"/>
    <col min="10023" max="10023" width="13.42578125" customWidth="1"/>
    <col min="10024" max="10024" width="56.140625" customWidth="1"/>
    <col min="10025" max="10025" width="9.5703125" customWidth="1"/>
    <col min="10026" max="10026" width="58.7109375" customWidth="1"/>
    <col min="10027" max="10027" width="9.5703125" customWidth="1"/>
    <col min="10245" max="10245" width="16.140625" customWidth="1"/>
    <col min="10246" max="10246" width="43.140625" customWidth="1"/>
    <col min="10247" max="10247" width="29.5703125" customWidth="1"/>
    <col min="10248" max="10248" width="34.140625" customWidth="1"/>
    <col min="10249" max="10249" width="7.5703125" customWidth="1"/>
    <col min="10250" max="10250" width="26.42578125" customWidth="1"/>
    <col min="10251" max="10251" width="17.140625" customWidth="1"/>
    <col min="10252" max="10252" width="19.140625" customWidth="1"/>
    <col min="10253" max="10253" width="18.42578125" customWidth="1"/>
    <col min="10254" max="10254" width="17.5703125" customWidth="1"/>
    <col min="10255" max="10255" width="18.85546875" customWidth="1"/>
    <col min="10256" max="10256" width="18.7109375" customWidth="1"/>
    <col min="10257" max="10258" width="15.85546875" customWidth="1"/>
    <col min="10259" max="10259" width="11.85546875" customWidth="1"/>
    <col min="10260" max="10260" width="8" customWidth="1"/>
    <col min="10261" max="10261" width="9.140625" customWidth="1"/>
    <col min="10262" max="10262" width="11.7109375" customWidth="1"/>
    <col min="10263" max="10263" width="10" customWidth="1"/>
    <col min="10264" max="10264" width="9.140625" customWidth="1"/>
    <col min="10265" max="10266" width="9.28515625" customWidth="1"/>
    <col min="10267" max="10267" width="9" customWidth="1"/>
    <col min="10268" max="10268" width="8.5703125" customWidth="1"/>
    <col min="10269" max="10269" width="9.140625" customWidth="1"/>
    <col min="10270" max="10270" width="8.140625" customWidth="1"/>
    <col min="10271" max="10274" width="15.42578125" customWidth="1"/>
    <col min="10275" max="10275" width="11.7109375" customWidth="1"/>
    <col min="10276" max="10276" width="66.28515625" customWidth="1"/>
    <col min="10277" max="10277" width="9.5703125" customWidth="1"/>
    <col min="10278" max="10278" width="60.42578125" customWidth="1"/>
    <col min="10279" max="10279" width="13.42578125" customWidth="1"/>
    <col min="10280" max="10280" width="56.140625" customWidth="1"/>
    <col min="10281" max="10281" width="9.5703125" customWidth="1"/>
    <col min="10282" max="10282" width="58.7109375" customWidth="1"/>
    <col min="10283" max="10283" width="9.5703125" customWidth="1"/>
    <col min="10501" max="10501" width="16.140625" customWidth="1"/>
    <col min="10502" max="10502" width="43.140625" customWidth="1"/>
    <col min="10503" max="10503" width="29.5703125" customWidth="1"/>
    <col min="10504" max="10504" width="34.140625" customWidth="1"/>
    <col min="10505" max="10505" width="7.5703125" customWidth="1"/>
    <col min="10506" max="10506" width="26.42578125" customWidth="1"/>
    <col min="10507" max="10507" width="17.140625" customWidth="1"/>
    <col min="10508" max="10508" width="19.140625" customWidth="1"/>
    <col min="10509" max="10509" width="18.42578125" customWidth="1"/>
    <col min="10510" max="10510" width="17.5703125" customWidth="1"/>
    <col min="10511" max="10511" width="18.85546875" customWidth="1"/>
    <col min="10512" max="10512" width="18.7109375" customWidth="1"/>
    <col min="10513" max="10514" width="15.85546875" customWidth="1"/>
    <col min="10515" max="10515" width="11.85546875" customWidth="1"/>
    <col min="10516" max="10516" width="8" customWidth="1"/>
    <col min="10517" max="10517" width="9.140625" customWidth="1"/>
    <col min="10518" max="10518" width="11.7109375" customWidth="1"/>
    <col min="10519" max="10519" width="10" customWidth="1"/>
    <col min="10520" max="10520" width="9.140625" customWidth="1"/>
    <col min="10521" max="10522" width="9.28515625" customWidth="1"/>
    <col min="10523" max="10523" width="9" customWidth="1"/>
    <col min="10524" max="10524" width="8.5703125" customWidth="1"/>
    <col min="10525" max="10525" width="9.140625" customWidth="1"/>
    <col min="10526" max="10526" width="8.140625" customWidth="1"/>
    <col min="10527" max="10530" width="15.42578125" customWidth="1"/>
    <col min="10531" max="10531" width="11.7109375" customWidth="1"/>
    <col min="10532" max="10532" width="66.28515625" customWidth="1"/>
    <col min="10533" max="10533" width="9.5703125" customWidth="1"/>
    <col min="10534" max="10534" width="60.42578125" customWidth="1"/>
    <col min="10535" max="10535" width="13.42578125" customWidth="1"/>
    <col min="10536" max="10536" width="56.140625" customWidth="1"/>
    <col min="10537" max="10537" width="9.5703125" customWidth="1"/>
    <col min="10538" max="10538" width="58.7109375" customWidth="1"/>
    <col min="10539" max="10539" width="9.5703125" customWidth="1"/>
    <col min="10757" max="10757" width="16.140625" customWidth="1"/>
    <col min="10758" max="10758" width="43.140625" customWidth="1"/>
    <col min="10759" max="10759" width="29.5703125" customWidth="1"/>
    <col min="10760" max="10760" width="34.140625" customWidth="1"/>
    <col min="10761" max="10761" width="7.5703125" customWidth="1"/>
    <col min="10762" max="10762" width="26.42578125" customWidth="1"/>
    <col min="10763" max="10763" width="17.140625" customWidth="1"/>
    <col min="10764" max="10764" width="19.140625" customWidth="1"/>
    <col min="10765" max="10765" width="18.42578125" customWidth="1"/>
    <col min="10766" max="10766" width="17.5703125" customWidth="1"/>
    <col min="10767" max="10767" width="18.85546875" customWidth="1"/>
    <col min="10768" max="10768" width="18.7109375" customWidth="1"/>
    <col min="10769" max="10770" width="15.85546875" customWidth="1"/>
    <col min="10771" max="10771" width="11.85546875" customWidth="1"/>
    <col min="10772" max="10772" width="8" customWidth="1"/>
    <col min="10773" max="10773" width="9.140625" customWidth="1"/>
    <col min="10774" max="10774" width="11.7109375" customWidth="1"/>
    <col min="10775" max="10775" width="10" customWidth="1"/>
    <col min="10776" max="10776" width="9.140625" customWidth="1"/>
    <col min="10777" max="10778" width="9.28515625" customWidth="1"/>
    <col min="10779" max="10779" width="9" customWidth="1"/>
    <col min="10780" max="10780" width="8.5703125" customWidth="1"/>
    <col min="10781" max="10781" width="9.140625" customWidth="1"/>
    <col min="10782" max="10782" width="8.140625" customWidth="1"/>
    <col min="10783" max="10786" width="15.42578125" customWidth="1"/>
    <col min="10787" max="10787" width="11.7109375" customWidth="1"/>
    <col min="10788" max="10788" width="66.28515625" customWidth="1"/>
    <col min="10789" max="10789" width="9.5703125" customWidth="1"/>
    <col min="10790" max="10790" width="60.42578125" customWidth="1"/>
    <col min="10791" max="10791" width="13.42578125" customWidth="1"/>
    <col min="10792" max="10792" width="56.140625" customWidth="1"/>
    <col min="10793" max="10793" width="9.5703125" customWidth="1"/>
    <col min="10794" max="10794" width="58.7109375" customWidth="1"/>
    <col min="10795" max="10795" width="9.5703125" customWidth="1"/>
    <col min="11013" max="11013" width="16.140625" customWidth="1"/>
    <col min="11014" max="11014" width="43.140625" customWidth="1"/>
    <col min="11015" max="11015" width="29.5703125" customWidth="1"/>
    <col min="11016" max="11016" width="34.140625" customWidth="1"/>
    <col min="11017" max="11017" width="7.5703125" customWidth="1"/>
    <col min="11018" max="11018" width="26.42578125" customWidth="1"/>
    <col min="11019" max="11019" width="17.140625" customWidth="1"/>
    <col min="11020" max="11020" width="19.140625" customWidth="1"/>
    <col min="11021" max="11021" width="18.42578125" customWidth="1"/>
    <col min="11022" max="11022" width="17.5703125" customWidth="1"/>
    <col min="11023" max="11023" width="18.85546875" customWidth="1"/>
    <col min="11024" max="11024" width="18.7109375" customWidth="1"/>
    <col min="11025" max="11026" width="15.85546875" customWidth="1"/>
    <col min="11027" max="11027" width="11.85546875" customWidth="1"/>
    <col min="11028" max="11028" width="8" customWidth="1"/>
    <col min="11029" max="11029" width="9.140625" customWidth="1"/>
    <col min="11030" max="11030" width="11.7109375" customWidth="1"/>
    <col min="11031" max="11031" width="10" customWidth="1"/>
    <col min="11032" max="11032" width="9.140625" customWidth="1"/>
    <col min="11033" max="11034" width="9.28515625" customWidth="1"/>
    <col min="11035" max="11035" width="9" customWidth="1"/>
    <col min="11036" max="11036" width="8.5703125" customWidth="1"/>
    <col min="11037" max="11037" width="9.140625" customWidth="1"/>
    <col min="11038" max="11038" width="8.140625" customWidth="1"/>
    <col min="11039" max="11042" width="15.42578125" customWidth="1"/>
    <col min="11043" max="11043" width="11.7109375" customWidth="1"/>
    <col min="11044" max="11044" width="66.28515625" customWidth="1"/>
    <col min="11045" max="11045" width="9.5703125" customWidth="1"/>
    <col min="11046" max="11046" width="60.42578125" customWidth="1"/>
    <col min="11047" max="11047" width="13.42578125" customWidth="1"/>
    <col min="11048" max="11048" width="56.140625" customWidth="1"/>
    <col min="11049" max="11049" width="9.5703125" customWidth="1"/>
    <col min="11050" max="11050" width="58.7109375" customWidth="1"/>
    <col min="11051" max="11051" width="9.5703125" customWidth="1"/>
    <col min="11269" max="11269" width="16.140625" customWidth="1"/>
    <col min="11270" max="11270" width="43.140625" customWidth="1"/>
    <col min="11271" max="11271" width="29.5703125" customWidth="1"/>
    <col min="11272" max="11272" width="34.140625" customWidth="1"/>
    <col min="11273" max="11273" width="7.5703125" customWidth="1"/>
    <col min="11274" max="11274" width="26.42578125" customWidth="1"/>
    <col min="11275" max="11275" width="17.140625" customWidth="1"/>
    <col min="11276" max="11276" width="19.140625" customWidth="1"/>
    <col min="11277" max="11277" width="18.42578125" customWidth="1"/>
    <col min="11278" max="11278" width="17.5703125" customWidth="1"/>
    <col min="11279" max="11279" width="18.85546875" customWidth="1"/>
    <col min="11280" max="11280" width="18.7109375" customWidth="1"/>
    <col min="11281" max="11282" width="15.85546875" customWidth="1"/>
    <col min="11283" max="11283" width="11.85546875" customWidth="1"/>
    <col min="11284" max="11284" width="8" customWidth="1"/>
    <col min="11285" max="11285" width="9.140625" customWidth="1"/>
    <col min="11286" max="11286" width="11.7109375" customWidth="1"/>
    <col min="11287" max="11287" width="10" customWidth="1"/>
    <col min="11288" max="11288" width="9.140625" customWidth="1"/>
    <col min="11289" max="11290" width="9.28515625" customWidth="1"/>
    <col min="11291" max="11291" width="9" customWidth="1"/>
    <col min="11292" max="11292" width="8.5703125" customWidth="1"/>
    <col min="11293" max="11293" width="9.140625" customWidth="1"/>
    <col min="11294" max="11294" width="8.140625" customWidth="1"/>
    <col min="11295" max="11298" width="15.42578125" customWidth="1"/>
    <col min="11299" max="11299" width="11.7109375" customWidth="1"/>
    <col min="11300" max="11300" width="66.28515625" customWidth="1"/>
    <col min="11301" max="11301" width="9.5703125" customWidth="1"/>
    <col min="11302" max="11302" width="60.42578125" customWidth="1"/>
    <col min="11303" max="11303" width="13.42578125" customWidth="1"/>
    <col min="11304" max="11304" width="56.140625" customWidth="1"/>
    <col min="11305" max="11305" width="9.5703125" customWidth="1"/>
    <col min="11306" max="11306" width="58.7109375" customWidth="1"/>
    <col min="11307" max="11307" width="9.5703125" customWidth="1"/>
    <col min="11525" max="11525" width="16.140625" customWidth="1"/>
    <col min="11526" max="11526" width="43.140625" customWidth="1"/>
    <col min="11527" max="11527" width="29.5703125" customWidth="1"/>
    <col min="11528" max="11528" width="34.140625" customWidth="1"/>
    <col min="11529" max="11529" width="7.5703125" customWidth="1"/>
    <col min="11530" max="11530" width="26.42578125" customWidth="1"/>
    <col min="11531" max="11531" width="17.140625" customWidth="1"/>
    <col min="11532" max="11532" width="19.140625" customWidth="1"/>
    <col min="11533" max="11533" width="18.42578125" customWidth="1"/>
    <col min="11534" max="11534" width="17.5703125" customWidth="1"/>
    <col min="11535" max="11535" width="18.85546875" customWidth="1"/>
    <col min="11536" max="11536" width="18.7109375" customWidth="1"/>
    <col min="11537" max="11538" width="15.85546875" customWidth="1"/>
    <col min="11539" max="11539" width="11.85546875" customWidth="1"/>
    <col min="11540" max="11540" width="8" customWidth="1"/>
    <col min="11541" max="11541" width="9.140625" customWidth="1"/>
    <col min="11542" max="11542" width="11.7109375" customWidth="1"/>
    <col min="11543" max="11543" width="10" customWidth="1"/>
    <col min="11544" max="11544" width="9.140625" customWidth="1"/>
    <col min="11545" max="11546" width="9.28515625" customWidth="1"/>
    <col min="11547" max="11547" width="9" customWidth="1"/>
    <col min="11548" max="11548" width="8.5703125" customWidth="1"/>
    <col min="11549" max="11549" width="9.140625" customWidth="1"/>
    <col min="11550" max="11550" width="8.140625" customWidth="1"/>
    <col min="11551" max="11554" width="15.42578125" customWidth="1"/>
    <col min="11555" max="11555" width="11.7109375" customWidth="1"/>
    <col min="11556" max="11556" width="66.28515625" customWidth="1"/>
    <col min="11557" max="11557" width="9.5703125" customWidth="1"/>
    <col min="11558" max="11558" width="60.42578125" customWidth="1"/>
    <col min="11559" max="11559" width="13.42578125" customWidth="1"/>
    <col min="11560" max="11560" width="56.140625" customWidth="1"/>
    <col min="11561" max="11561" width="9.5703125" customWidth="1"/>
    <col min="11562" max="11562" width="58.7109375" customWidth="1"/>
    <col min="11563" max="11563" width="9.5703125" customWidth="1"/>
    <col min="11781" max="11781" width="16.140625" customWidth="1"/>
    <col min="11782" max="11782" width="43.140625" customWidth="1"/>
    <col min="11783" max="11783" width="29.5703125" customWidth="1"/>
    <col min="11784" max="11784" width="34.140625" customWidth="1"/>
    <col min="11785" max="11785" width="7.5703125" customWidth="1"/>
    <col min="11786" max="11786" width="26.42578125" customWidth="1"/>
    <col min="11787" max="11787" width="17.140625" customWidth="1"/>
    <col min="11788" max="11788" width="19.140625" customWidth="1"/>
    <col min="11789" max="11789" width="18.42578125" customWidth="1"/>
    <col min="11790" max="11790" width="17.5703125" customWidth="1"/>
    <col min="11791" max="11791" width="18.85546875" customWidth="1"/>
    <col min="11792" max="11792" width="18.7109375" customWidth="1"/>
    <col min="11793" max="11794" width="15.85546875" customWidth="1"/>
    <col min="11795" max="11795" width="11.85546875" customWidth="1"/>
    <col min="11796" max="11796" width="8" customWidth="1"/>
    <col min="11797" max="11797" width="9.140625" customWidth="1"/>
    <col min="11798" max="11798" width="11.7109375" customWidth="1"/>
    <col min="11799" max="11799" width="10" customWidth="1"/>
    <col min="11800" max="11800" width="9.140625" customWidth="1"/>
    <col min="11801" max="11802" width="9.28515625" customWidth="1"/>
    <col min="11803" max="11803" width="9" customWidth="1"/>
    <col min="11804" max="11804" width="8.5703125" customWidth="1"/>
    <col min="11805" max="11805" width="9.140625" customWidth="1"/>
    <col min="11806" max="11806" width="8.140625" customWidth="1"/>
    <col min="11807" max="11810" width="15.42578125" customWidth="1"/>
    <col min="11811" max="11811" width="11.7109375" customWidth="1"/>
    <col min="11812" max="11812" width="66.28515625" customWidth="1"/>
    <col min="11813" max="11813" width="9.5703125" customWidth="1"/>
    <col min="11814" max="11814" width="60.42578125" customWidth="1"/>
    <col min="11815" max="11815" width="13.42578125" customWidth="1"/>
    <col min="11816" max="11816" width="56.140625" customWidth="1"/>
    <col min="11817" max="11817" width="9.5703125" customWidth="1"/>
    <col min="11818" max="11818" width="58.7109375" customWidth="1"/>
    <col min="11819" max="11819" width="9.5703125" customWidth="1"/>
    <col min="12037" max="12037" width="16.140625" customWidth="1"/>
    <col min="12038" max="12038" width="43.140625" customWidth="1"/>
    <col min="12039" max="12039" width="29.5703125" customWidth="1"/>
    <col min="12040" max="12040" width="34.140625" customWidth="1"/>
    <col min="12041" max="12041" width="7.5703125" customWidth="1"/>
    <col min="12042" max="12042" width="26.42578125" customWidth="1"/>
    <col min="12043" max="12043" width="17.140625" customWidth="1"/>
    <col min="12044" max="12044" width="19.140625" customWidth="1"/>
    <col min="12045" max="12045" width="18.42578125" customWidth="1"/>
    <col min="12046" max="12046" width="17.5703125" customWidth="1"/>
    <col min="12047" max="12047" width="18.85546875" customWidth="1"/>
    <col min="12048" max="12048" width="18.7109375" customWidth="1"/>
    <col min="12049" max="12050" width="15.85546875" customWidth="1"/>
    <col min="12051" max="12051" width="11.85546875" customWidth="1"/>
    <col min="12052" max="12052" width="8" customWidth="1"/>
    <col min="12053" max="12053" width="9.140625" customWidth="1"/>
    <col min="12054" max="12054" width="11.7109375" customWidth="1"/>
    <col min="12055" max="12055" width="10" customWidth="1"/>
    <col min="12056" max="12056" width="9.140625" customWidth="1"/>
    <col min="12057" max="12058" width="9.28515625" customWidth="1"/>
    <col min="12059" max="12059" width="9" customWidth="1"/>
    <col min="12060" max="12060" width="8.5703125" customWidth="1"/>
    <col min="12061" max="12061" width="9.140625" customWidth="1"/>
    <col min="12062" max="12062" width="8.140625" customWidth="1"/>
    <col min="12063" max="12066" width="15.42578125" customWidth="1"/>
    <col min="12067" max="12067" width="11.7109375" customWidth="1"/>
    <col min="12068" max="12068" width="66.28515625" customWidth="1"/>
    <col min="12069" max="12069" width="9.5703125" customWidth="1"/>
    <col min="12070" max="12070" width="60.42578125" customWidth="1"/>
    <col min="12071" max="12071" width="13.42578125" customWidth="1"/>
    <col min="12072" max="12072" width="56.140625" customWidth="1"/>
    <col min="12073" max="12073" width="9.5703125" customWidth="1"/>
    <col min="12074" max="12074" width="58.7109375" customWidth="1"/>
    <col min="12075" max="12075" width="9.5703125" customWidth="1"/>
    <col min="12293" max="12293" width="16.140625" customWidth="1"/>
    <col min="12294" max="12294" width="43.140625" customWidth="1"/>
    <col min="12295" max="12295" width="29.5703125" customWidth="1"/>
    <col min="12296" max="12296" width="34.140625" customWidth="1"/>
    <col min="12297" max="12297" width="7.5703125" customWidth="1"/>
    <col min="12298" max="12298" width="26.42578125" customWidth="1"/>
    <col min="12299" max="12299" width="17.140625" customWidth="1"/>
    <col min="12300" max="12300" width="19.140625" customWidth="1"/>
    <col min="12301" max="12301" width="18.42578125" customWidth="1"/>
    <col min="12302" max="12302" width="17.5703125" customWidth="1"/>
    <col min="12303" max="12303" width="18.85546875" customWidth="1"/>
    <col min="12304" max="12304" width="18.7109375" customWidth="1"/>
    <col min="12305" max="12306" width="15.85546875" customWidth="1"/>
    <col min="12307" max="12307" width="11.85546875" customWidth="1"/>
    <col min="12308" max="12308" width="8" customWidth="1"/>
    <col min="12309" max="12309" width="9.140625" customWidth="1"/>
    <col min="12310" max="12310" width="11.7109375" customWidth="1"/>
    <col min="12311" max="12311" width="10" customWidth="1"/>
    <col min="12312" max="12312" width="9.140625" customWidth="1"/>
    <col min="12313" max="12314" width="9.28515625" customWidth="1"/>
    <col min="12315" max="12315" width="9" customWidth="1"/>
    <col min="12316" max="12316" width="8.5703125" customWidth="1"/>
    <col min="12317" max="12317" width="9.140625" customWidth="1"/>
    <col min="12318" max="12318" width="8.140625" customWidth="1"/>
    <col min="12319" max="12322" width="15.42578125" customWidth="1"/>
    <col min="12323" max="12323" width="11.7109375" customWidth="1"/>
    <col min="12324" max="12324" width="66.28515625" customWidth="1"/>
    <col min="12325" max="12325" width="9.5703125" customWidth="1"/>
    <col min="12326" max="12326" width="60.42578125" customWidth="1"/>
    <col min="12327" max="12327" width="13.42578125" customWidth="1"/>
    <col min="12328" max="12328" width="56.140625" customWidth="1"/>
    <col min="12329" max="12329" width="9.5703125" customWidth="1"/>
    <col min="12330" max="12330" width="58.7109375" customWidth="1"/>
    <col min="12331" max="12331" width="9.5703125" customWidth="1"/>
    <col min="12549" max="12549" width="16.140625" customWidth="1"/>
    <col min="12550" max="12550" width="43.140625" customWidth="1"/>
    <col min="12551" max="12551" width="29.5703125" customWidth="1"/>
    <col min="12552" max="12552" width="34.140625" customWidth="1"/>
    <col min="12553" max="12553" width="7.5703125" customWidth="1"/>
    <col min="12554" max="12554" width="26.42578125" customWidth="1"/>
    <col min="12555" max="12555" width="17.140625" customWidth="1"/>
    <col min="12556" max="12556" width="19.140625" customWidth="1"/>
    <col min="12557" max="12557" width="18.42578125" customWidth="1"/>
    <col min="12558" max="12558" width="17.5703125" customWidth="1"/>
    <col min="12559" max="12559" width="18.85546875" customWidth="1"/>
    <col min="12560" max="12560" width="18.7109375" customWidth="1"/>
    <col min="12561" max="12562" width="15.85546875" customWidth="1"/>
    <col min="12563" max="12563" width="11.85546875" customWidth="1"/>
    <col min="12564" max="12564" width="8" customWidth="1"/>
    <col min="12565" max="12565" width="9.140625" customWidth="1"/>
    <col min="12566" max="12566" width="11.7109375" customWidth="1"/>
    <col min="12567" max="12567" width="10" customWidth="1"/>
    <col min="12568" max="12568" width="9.140625" customWidth="1"/>
    <col min="12569" max="12570" width="9.28515625" customWidth="1"/>
    <col min="12571" max="12571" width="9" customWidth="1"/>
    <col min="12572" max="12572" width="8.5703125" customWidth="1"/>
    <col min="12573" max="12573" width="9.140625" customWidth="1"/>
    <col min="12574" max="12574" width="8.140625" customWidth="1"/>
    <col min="12575" max="12578" width="15.42578125" customWidth="1"/>
    <col min="12579" max="12579" width="11.7109375" customWidth="1"/>
    <col min="12580" max="12580" width="66.28515625" customWidth="1"/>
    <col min="12581" max="12581" width="9.5703125" customWidth="1"/>
    <col min="12582" max="12582" width="60.42578125" customWidth="1"/>
    <col min="12583" max="12583" width="13.42578125" customWidth="1"/>
    <col min="12584" max="12584" width="56.140625" customWidth="1"/>
    <col min="12585" max="12585" width="9.5703125" customWidth="1"/>
    <col min="12586" max="12586" width="58.7109375" customWidth="1"/>
    <col min="12587" max="12587" width="9.5703125" customWidth="1"/>
    <col min="12805" max="12805" width="16.140625" customWidth="1"/>
    <col min="12806" max="12806" width="43.140625" customWidth="1"/>
    <col min="12807" max="12807" width="29.5703125" customWidth="1"/>
    <col min="12808" max="12808" width="34.140625" customWidth="1"/>
    <col min="12809" max="12809" width="7.5703125" customWidth="1"/>
    <col min="12810" max="12810" width="26.42578125" customWidth="1"/>
    <col min="12811" max="12811" width="17.140625" customWidth="1"/>
    <col min="12812" max="12812" width="19.140625" customWidth="1"/>
    <col min="12813" max="12813" width="18.42578125" customWidth="1"/>
    <col min="12814" max="12814" width="17.5703125" customWidth="1"/>
    <col min="12815" max="12815" width="18.85546875" customWidth="1"/>
    <col min="12816" max="12816" width="18.7109375" customWidth="1"/>
    <col min="12817" max="12818" width="15.85546875" customWidth="1"/>
    <col min="12819" max="12819" width="11.85546875" customWidth="1"/>
    <col min="12820" max="12820" width="8" customWidth="1"/>
    <col min="12821" max="12821" width="9.140625" customWidth="1"/>
    <col min="12822" max="12822" width="11.7109375" customWidth="1"/>
    <col min="12823" max="12823" width="10" customWidth="1"/>
    <col min="12824" max="12824" width="9.140625" customWidth="1"/>
    <col min="12825" max="12826" width="9.28515625" customWidth="1"/>
    <col min="12827" max="12827" width="9" customWidth="1"/>
    <col min="12828" max="12828" width="8.5703125" customWidth="1"/>
    <col min="12829" max="12829" width="9.140625" customWidth="1"/>
    <col min="12830" max="12830" width="8.140625" customWidth="1"/>
    <col min="12831" max="12834" width="15.42578125" customWidth="1"/>
    <col min="12835" max="12835" width="11.7109375" customWidth="1"/>
    <col min="12836" max="12836" width="66.28515625" customWidth="1"/>
    <col min="12837" max="12837" width="9.5703125" customWidth="1"/>
    <col min="12838" max="12838" width="60.42578125" customWidth="1"/>
    <col min="12839" max="12839" width="13.42578125" customWidth="1"/>
    <col min="12840" max="12840" width="56.140625" customWidth="1"/>
    <col min="12841" max="12841" width="9.5703125" customWidth="1"/>
    <col min="12842" max="12842" width="58.7109375" customWidth="1"/>
    <col min="12843" max="12843" width="9.5703125" customWidth="1"/>
    <col min="13061" max="13061" width="16.140625" customWidth="1"/>
    <col min="13062" max="13062" width="43.140625" customWidth="1"/>
    <col min="13063" max="13063" width="29.5703125" customWidth="1"/>
    <col min="13064" max="13064" width="34.140625" customWidth="1"/>
    <col min="13065" max="13065" width="7.5703125" customWidth="1"/>
    <col min="13066" max="13066" width="26.42578125" customWidth="1"/>
    <col min="13067" max="13067" width="17.140625" customWidth="1"/>
    <col min="13068" max="13068" width="19.140625" customWidth="1"/>
    <col min="13069" max="13069" width="18.42578125" customWidth="1"/>
    <col min="13070" max="13070" width="17.5703125" customWidth="1"/>
    <col min="13071" max="13071" width="18.85546875" customWidth="1"/>
    <col min="13072" max="13072" width="18.7109375" customWidth="1"/>
    <col min="13073" max="13074" width="15.85546875" customWidth="1"/>
    <col min="13075" max="13075" width="11.85546875" customWidth="1"/>
    <col min="13076" max="13076" width="8" customWidth="1"/>
    <col min="13077" max="13077" width="9.140625" customWidth="1"/>
    <col min="13078" max="13078" width="11.7109375" customWidth="1"/>
    <col min="13079" max="13079" width="10" customWidth="1"/>
    <col min="13080" max="13080" width="9.140625" customWidth="1"/>
    <col min="13081" max="13082" width="9.28515625" customWidth="1"/>
    <col min="13083" max="13083" width="9" customWidth="1"/>
    <col min="13084" max="13084" width="8.5703125" customWidth="1"/>
    <col min="13085" max="13085" width="9.140625" customWidth="1"/>
    <col min="13086" max="13086" width="8.140625" customWidth="1"/>
    <col min="13087" max="13090" width="15.42578125" customWidth="1"/>
    <col min="13091" max="13091" width="11.7109375" customWidth="1"/>
    <col min="13092" max="13092" width="66.28515625" customWidth="1"/>
    <col min="13093" max="13093" width="9.5703125" customWidth="1"/>
    <col min="13094" max="13094" width="60.42578125" customWidth="1"/>
    <col min="13095" max="13095" width="13.42578125" customWidth="1"/>
    <col min="13096" max="13096" width="56.140625" customWidth="1"/>
    <col min="13097" max="13097" width="9.5703125" customWidth="1"/>
    <col min="13098" max="13098" width="58.7109375" customWidth="1"/>
    <col min="13099" max="13099" width="9.5703125" customWidth="1"/>
    <col min="13317" max="13317" width="16.140625" customWidth="1"/>
    <col min="13318" max="13318" width="43.140625" customWidth="1"/>
    <col min="13319" max="13319" width="29.5703125" customWidth="1"/>
    <col min="13320" max="13320" width="34.140625" customWidth="1"/>
    <col min="13321" max="13321" width="7.5703125" customWidth="1"/>
    <col min="13322" max="13322" width="26.42578125" customWidth="1"/>
    <col min="13323" max="13323" width="17.140625" customWidth="1"/>
    <col min="13324" max="13324" width="19.140625" customWidth="1"/>
    <col min="13325" max="13325" width="18.42578125" customWidth="1"/>
    <col min="13326" max="13326" width="17.5703125" customWidth="1"/>
    <col min="13327" max="13327" width="18.85546875" customWidth="1"/>
    <col min="13328" max="13328" width="18.7109375" customWidth="1"/>
    <col min="13329" max="13330" width="15.85546875" customWidth="1"/>
    <col min="13331" max="13331" width="11.85546875" customWidth="1"/>
    <col min="13332" max="13332" width="8" customWidth="1"/>
    <col min="13333" max="13333" width="9.140625" customWidth="1"/>
    <col min="13334" max="13334" width="11.7109375" customWidth="1"/>
    <col min="13335" max="13335" width="10" customWidth="1"/>
    <col min="13336" max="13336" width="9.140625" customWidth="1"/>
    <col min="13337" max="13338" width="9.28515625" customWidth="1"/>
    <col min="13339" max="13339" width="9" customWidth="1"/>
    <col min="13340" max="13340" width="8.5703125" customWidth="1"/>
    <col min="13341" max="13341" width="9.140625" customWidth="1"/>
    <col min="13342" max="13342" width="8.140625" customWidth="1"/>
    <col min="13343" max="13346" width="15.42578125" customWidth="1"/>
    <col min="13347" max="13347" width="11.7109375" customWidth="1"/>
    <col min="13348" max="13348" width="66.28515625" customWidth="1"/>
    <col min="13349" max="13349" width="9.5703125" customWidth="1"/>
    <col min="13350" max="13350" width="60.42578125" customWidth="1"/>
    <col min="13351" max="13351" width="13.42578125" customWidth="1"/>
    <col min="13352" max="13352" width="56.140625" customWidth="1"/>
    <col min="13353" max="13353" width="9.5703125" customWidth="1"/>
    <col min="13354" max="13354" width="58.7109375" customWidth="1"/>
    <col min="13355" max="13355" width="9.5703125" customWidth="1"/>
    <col min="13573" max="13573" width="16.140625" customWidth="1"/>
    <col min="13574" max="13574" width="43.140625" customWidth="1"/>
    <col min="13575" max="13575" width="29.5703125" customWidth="1"/>
    <col min="13576" max="13576" width="34.140625" customWidth="1"/>
    <col min="13577" max="13577" width="7.5703125" customWidth="1"/>
    <col min="13578" max="13578" width="26.42578125" customWidth="1"/>
    <col min="13579" max="13579" width="17.140625" customWidth="1"/>
    <col min="13580" max="13580" width="19.140625" customWidth="1"/>
    <col min="13581" max="13581" width="18.42578125" customWidth="1"/>
    <col min="13582" max="13582" width="17.5703125" customWidth="1"/>
    <col min="13583" max="13583" width="18.85546875" customWidth="1"/>
    <col min="13584" max="13584" width="18.7109375" customWidth="1"/>
    <col min="13585" max="13586" width="15.85546875" customWidth="1"/>
    <col min="13587" max="13587" width="11.85546875" customWidth="1"/>
    <col min="13588" max="13588" width="8" customWidth="1"/>
    <col min="13589" max="13589" width="9.140625" customWidth="1"/>
    <col min="13590" max="13590" width="11.7109375" customWidth="1"/>
    <col min="13591" max="13591" width="10" customWidth="1"/>
    <col min="13592" max="13592" width="9.140625" customWidth="1"/>
    <col min="13593" max="13594" width="9.28515625" customWidth="1"/>
    <col min="13595" max="13595" width="9" customWidth="1"/>
    <col min="13596" max="13596" width="8.5703125" customWidth="1"/>
    <col min="13597" max="13597" width="9.140625" customWidth="1"/>
    <col min="13598" max="13598" width="8.140625" customWidth="1"/>
    <col min="13599" max="13602" width="15.42578125" customWidth="1"/>
    <col min="13603" max="13603" width="11.7109375" customWidth="1"/>
    <col min="13604" max="13604" width="66.28515625" customWidth="1"/>
    <col min="13605" max="13605" width="9.5703125" customWidth="1"/>
    <col min="13606" max="13606" width="60.42578125" customWidth="1"/>
    <col min="13607" max="13607" width="13.42578125" customWidth="1"/>
    <col min="13608" max="13608" width="56.140625" customWidth="1"/>
    <col min="13609" max="13609" width="9.5703125" customWidth="1"/>
    <col min="13610" max="13610" width="58.7109375" customWidth="1"/>
    <col min="13611" max="13611" width="9.5703125" customWidth="1"/>
    <col min="13829" max="13829" width="16.140625" customWidth="1"/>
    <col min="13830" max="13830" width="43.140625" customWidth="1"/>
    <col min="13831" max="13831" width="29.5703125" customWidth="1"/>
    <col min="13832" max="13832" width="34.140625" customWidth="1"/>
    <col min="13833" max="13833" width="7.5703125" customWidth="1"/>
    <col min="13834" max="13834" width="26.42578125" customWidth="1"/>
    <col min="13835" max="13835" width="17.140625" customWidth="1"/>
    <col min="13836" max="13836" width="19.140625" customWidth="1"/>
    <col min="13837" max="13837" width="18.42578125" customWidth="1"/>
    <col min="13838" max="13838" width="17.5703125" customWidth="1"/>
    <col min="13839" max="13839" width="18.85546875" customWidth="1"/>
    <col min="13840" max="13840" width="18.7109375" customWidth="1"/>
    <col min="13841" max="13842" width="15.85546875" customWidth="1"/>
    <col min="13843" max="13843" width="11.85546875" customWidth="1"/>
    <col min="13844" max="13844" width="8" customWidth="1"/>
    <col min="13845" max="13845" width="9.140625" customWidth="1"/>
    <col min="13846" max="13846" width="11.7109375" customWidth="1"/>
    <col min="13847" max="13847" width="10" customWidth="1"/>
    <col min="13848" max="13848" width="9.140625" customWidth="1"/>
    <col min="13849" max="13850" width="9.28515625" customWidth="1"/>
    <col min="13851" max="13851" width="9" customWidth="1"/>
    <col min="13852" max="13852" width="8.5703125" customWidth="1"/>
    <col min="13853" max="13853" width="9.140625" customWidth="1"/>
    <col min="13854" max="13854" width="8.140625" customWidth="1"/>
    <col min="13855" max="13858" width="15.42578125" customWidth="1"/>
    <col min="13859" max="13859" width="11.7109375" customWidth="1"/>
    <col min="13860" max="13860" width="66.28515625" customWidth="1"/>
    <col min="13861" max="13861" width="9.5703125" customWidth="1"/>
    <col min="13862" max="13862" width="60.42578125" customWidth="1"/>
    <col min="13863" max="13863" width="13.42578125" customWidth="1"/>
    <col min="13864" max="13864" width="56.140625" customWidth="1"/>
    <col min="13865" max="13865" width="9.5703125" customWidth="1"/>
    <col min="13866" max="13866" width="58.7109375" customWidth="1"/>
    <col min="13867" max="13867" width="9.5703125" customWidth="1"/>
    <col min="14085" max="14085" width="16.140625" customWidth="1"/>
    <col min="14086" max="14086" width="43.140625" customWidth="1"/>
    <col min="14087" max="14087" width="29.5703125" customWidth="1"/>
    <col min="14088" max="14088" width="34.140625" customWidth="1"/>
    <col min="14089" max="14089" width="7.5703125" customWidth="1"/>
    <col min="14090" max="14090" width="26.42578125" customWidth="1"/>
    <col min="14091" max="14091" width="17.140625" customWidth="1"/>
    <col min="14092" max="14092" width="19.140625" customWidth="1"/>
    <col min="14093" max="14093" width="18.42578125" customWidth="1"/>
    <col min="14094" max="14094" width="17.5703125" customWidth="1"/>
    <col min="14095" max="14095" width="18.85546875" customWidth="1"/>
    <col min="14096" max="14096" width="18.7109375" customWidth="1"/>
    <col min="14097" max="14098" width="15.85546875" customWidth="1"/>
    <col min="14099" max="14099" width="11.85546875" customWidth="1"/>
    <col min="14100" max="14100" width="8" customWidth="1"/>
    <col min="14101" max="14101" width="9.140625" customWidth="1"/>
    <col min="14102" max="14102" width="11.7109375" customWidth="1"/>
    <col min="14103" max="14103" width="10" customWidth="1"/>
    <col min="14104" max="14104" width="9.140625" customWidth="1"/>
    <col min="14105" max="14106" width="9.28515625" customWidth="1"/>
    <col min="14107" max="14107" width="9" customWidth="1"/>
    <col min="14108" max="14108" width="8.5703125" customWidth="1"/>
    <col min="14109" max="14109" width="9.140625" customWidth="1"/>
    <col min="14110" max="14110" width="8.140625" customWidth="1"/>
    <col min="14111" max="14114" width="15.42578125" customWidth="1"/>
    <col min="14115" max="14115" width="11.7109375" customWidth="1"/>
    <col min="14116" max="14116" width="66.28515625" customWidth="1"/>
    <col min="14117" max="14117" width="9.5703125" customWidth="1"/>
    <col min="14118" max="14118" width="60.42578125" customWidth="1"/>
    <col min="14119" max="14119" width="13.42578125" customWidth="1"/>
    <col min="14120" max="14120" width="56.140625" customWidth="1"/>
    <col min="14121" max="14121" width="9.5703125" customWidth="1"/>
    <col min="14122" max="14122" width="58.7109375" customWidth="1"/>
    <col min="14123" max="14123" width="9.5703125" customWidth="1"/>
    <col min="14341" max="14341" width="16.140625" customWidth="1"/>
    <col min="14342" max="14342" width="43.140625" customWidth="1"/>
    <col min="14343" max="14343" width="29.5703125" customWidth="1"/>
    <col min="14344" max="14344" width="34.140625" customWidth="1"/>
    <col min="14345" max="14345" width="7.5703125" customWidth="1"/>
    <col min="14346" max="14346" width="26.42578125" customWidth="1"/>
    <col min="14347" max="14347" width="17.140625" customWidth="1"/>
    <col min="14348" max="14348" width="19.140625" customWidth="1"/>
    <col min="14349" max="14349" width="18.42578125" customWidth="1"/>
    <col min="14350" max="14350" width="17.5703125" customWidth="1"/>
    <col min="14351" max="14351" width="18.85546875" customWidth="1"/>
    <col min="14352" max="14352" width="18.7109375" customWidth="1"/>
    <col min="14353" max="14354" width="15.85546875" customWidth="1"/>
    <col min="14355" max="14355" width="11.85546875" customWidth="1"/>
    <col min="14356" max="14356" width="8" customWidth="1"/>
    <col min="14357" max="14357" width="9.140625" customWidth="1"/>
    <col min="14358" max="14358" width="11.7109375" customWidth="1"/>
    <col min="14359" max="14359" width="10" customWidth="1"/>
    <col min="14360" max="14360" width="9.140625" customWidth="1"/>
    <col min="14361" max="14362" width="9.28515625" customWidth="1"/>
    <col min="14363" max="14363" width="9" customWidth="1"/>
    <col min="14364" max="14364" width="8.5703125" customWidth="1"/>
    <col min="14365" max="14365" width="9.140625" customWidth="1"/>
    <col min="14366" max="14366" width="8.140625" customWidth="1"/>
    <col min="14367" max="14370" width="15.42578125" customWidth="1"/>
    <col min="14371" max="14371" width="11.7109375" customWidth="1"/>
    <col min="14372" max="14372" width="66.28515625" customWidth="1"/>
    <col min="14373" max="14373" width="9.5703125" customWidth="1"/>
    <col min="14374" max="14374" width="60.42578125" customWidth="1"/>
    <col min="14375" max="14375" width="13.42578125" customWidth="1"/>
    <col min="14376" max="14376" width="56.140625" customWidth="1"/>
    <col min="14377" max="14377" width="9.5703125" customWidth="1"/>
    <col min="14378" max="14378" width="58.7109375" customWidth="1"/>
    <col min="14379" max="14379" width="9.5703125" customWidth="1"/>
    <col min="14597" max="14597" width="16.140625" customWidth="1"/>
    <col min="14598" max="14598" width="43.140625" customWidth="1"/>
    <col min="14599" max="14599" width="29.5703125" customWidth="1"/>
    <col min="14600" max="14600" width="34.140625" customWidth="1"/>
    <col min="14601" max="14601" width="7.5703125" customWidth="1"/>
    <col min="14602" max="14602" width="26.42578125" customWidth="1"/>
    <col min="14603" max="14603" width="17.140625" customWidth="1"/>
    <col min="14604" max="14604" width="19.140625" customWidth="1"/>
    <col min="14605" max="14605" width="18.42578125" customWidth="1"/>
    <col min="14606" max="14606" width="17.5703125" customWidth="1"/>
    <col min="14607" max="14607" width="18.85546875" customWidth="1"/>
    <col min="14608" max="14608" width="18.7109375" customWidth="1"/>
    <col min="14609" max="14610" width="15.85546875" customWidth="1"/>
    <col min="14611" max="14611" width="11.85546875" customWidth="1"/>
    <col min="14612" max="14612" width="8" customWidth="1"/>
    <col min="14613" max="14613" width="9.140625" customWidth="1"/>
    <col min="14614" max="14614" width="11.7109375" customWidth="1"/>
    <col min="14615" max="14615" width="10" customWidth="1"/>
    <col min="14616" max="14616" width="9.140625" customWidth="1"/>
    <col min="14617" max="14618" width="9.28515625" customWidth="1"/>
    <col min="14619" max="14619" width="9" customWidth="1"/>
    <col min="14620" max="14620" width="8.5703125" customWidth="1"/>
    <col min="14621" max="14621" width="9.140625" customWidth="1"/>
    <col min="14622" max="14622" width="8.140625" customWidth="1"/>
    <col min="14623" max="14626" width="15.42578125" customWidth="1"/>
    <col min="14627" max="14627" width="11.7109375" customWidth="1"/>
    <col min="14628" max="14628" width="66.28515625" customWidth="1"/>
    <col min="14629" max="14629" width="9.5703125" customWidth="1"/>
    <col min="14630" max="14630" width="60.42578125" customWidth="1"/>
    <col min="14631" max="14631" width="13.42578125" customWidth="1"/>
    <col min="14632" max="14632" width="56.140625" customWidth="1"/>
    <col min="14633" max="14633" width="9.5703125" customWidth="1"/>
    <col min="14634" max="14634" width="58.7109375" customWidth="1"/>
    <col min="14635" max="14635" width="9.5703125" customWidth="1"/>
    <col min="14853" max="14853" width="16.140625" customWidth="1"/>
    <col min="14854" max="14854" width="43.140625" customWidth="1"/>
    <col min="14855" max="14855" width="29.5703125" customWidth="1"/>
    <col min="14856" max="14856" width="34.140625" customWidth="1"/>
    <col min="14857" max="14857" width="7.5703125" customWidth="1"/>
    <col min="14858" max="14858" width="26.42578125" customWidth="1"/>
    <col min="14859" max="14859" width="17.140625" customWidth="1"/>
    <col min="14860" max="14860" width="19.140625" customWidth="1"/>
    <col min="14861" max="14861" width="18.42578125" customWidth="1"/>
    <col min="14862" max="14862" width="17.5703125" customWidth="1"/>
    <col min="14863" max="14863" width="18.85546875" customWidth="1"/>
    <col min="14864" max="14864" width="18.7109375" customWidth="1"/>
    <col min="14865" max="14866" width="15.85546875" customWidth="1"/>
    <col min="14867" max="14867" width="11.85546875" customWidth="1"/>
    <col min="14868" max="14868" width="8" customWidth="1"/>
    <col min="14869" max="14869" width="9.140625" customWidth="1"/>
    <col min="14870" max="14870" width="11.7109375" customWidth="1"/>
    <col min="14871" max="14871" width="10" customWidth="1"/>
    <col min="14872" max="14872" width="9.140625" customWidth="1"/>
    <col min="14873" max="14874" width="9.28515625" customWidth="1"/>
    <col min="14875" max="14875" width="9" customWidth="1"/>
    <col min="14876" max="14876" width="8.5703125" customWidth="1"/>
    <col min="14877" max="14877" width="9.140625" customWidth="1"/>
    <col min="14878" max="14878" width="8.140625" customWidth="1"/>
    <col min="14879" max="14882" width="15.42578125" customWidth="1"/>
    <col min="14883" max="14883" width="11.7109375" customWidth="1"/>
    <col min="14884" max="14884" width="66.28515625" customWidth="1"/>
    <col min="14885" max="14885" width="9.5703125" customWidth="1"/>
    <col min="14886" max="14886" width="60.42578125" customWidth="1"/>
    <col min="14887" max="14887" width="13.42578125" customWidth="1"/>
    <col min="14888" max="14888" width="56.140625" customWidth="1"/>
    <col min="14889" max="14889" width="9.5703125" customWidth="1"/>
    <col min="14890" max="14890" width="58.7109375" customWidth="1"/>
    <col min="14891" max="14891" width="9.5703125" customWidth="1"/>
    <col min="15109" max="15109" width="16.140625" customWidth="1"/>
    <col min="15110" max="15110" width="43.140625" customWidth="1"/>
    <col min="15111" max="15111" width="29.5703125" customWidth="1"/>
    <col min="15112" max="15112" width="34.140625" customWidth="1"/>
    <col min="15113" max="15113" width="7.5703125" customWidth="1"/>
    <col min="15114" max="15114" width="26.42578125" customWidth="1"/>
    <col min="15115" max="15115" width="17.140625" customWidth="1"/>
    <col min="15116" max="15116" width="19.140625" customWidth="1"/>
    <col min="15117" max="15117" width="18.42578125" customWidth="1"/>
    <col min="15118" max="15118" width="17.5703125" customWidth="1"/>
    <col min="15119" max="15119" width="18.85546875" customWidth="1"/>
    <col min="15120" max="15120" width="18.7109375" customWidth="1"/>
    <col min="15121" max="15122" width="15.85546875" customWidth="1"/>
    <col min="15123" max="15123" width="11.85546875" customWidth="1"/>
    <col min="15124" max="15124" width="8" customWidth="1"/>
    <col min="15125" max="15125" width="9.140625" customWidth="1"/>
    <col min="15126" max="15126" width="11.7109375" customWidth="1"/>
    <col min="15127" max="15127" width="10" customWidth="1"/>
    <col min="15128" max="15128" width="9.140625" customWidth="1"/>
    <col min="15129" max="15130" width="9.28515625" customWidth="1"/>
    <col min="15131" max="15131" width="9" customWidth="1"/>
    <col min="15132" max="15132" width="8.5703125" customWidth="1"/>
    <col min="15133" max="15133" width="9.140625" customWidth="1"/>
    <col min="15134" max="15134" width="8.140625" customWidth="1"/>
    <col min="15135" max="15138" width="15.42578125" customWidth="1"/>
    <col min="15139" max="15139" width="11.7109375" customWidth="1"/>
    <col min="15140" max="15140" width="66.28515625" customWidth="1"/>
    <col min="15141" max="15141" width="9.5703125" customWidth="1"/>
    <col min="15142" max="15142" width="60.42578125" customWidth="1"/>
    <col min="15143" max="15143" width="13.42578125" customWidth="1"/>
    <col min="15144" max="15144" width="56.140625" customWidth="1"/>
    <col min="15145" max="15145" width="9.5703125" customWidth="1"/>
    <col min="15146" max="15146" width="58.7109375" customWidth="1"/>
    <col min="15147" max="15147" width="9.5703125" customWidth="1"/>
    <col min="15365" max="15365" width="16.140625" customWidth="1"/>
    <col min="15366" max="15366" width="43.140625" customWidth="1"/>
    <col min="15367" max="15367" width="29.5703125" customWidth="1"/>
    <col min="15368" max="15368" width="34.140625" customWidth="1"/>
    <col min="15369" max="15369" width="7.5703125" customWidth="1"/>
    <col min="15370" max="15370" width="26.42578125" customWidth="1"/>
    <col min="15371" max="15371" width="17.140625" customWidth="1"/>
    <col min="15372" max="15372" width="19.140625" customWidth="1"/>
    <col min="15373" max="15373" width="18.42578125" customWidth="1"/>
    <col min="15374" max="15374" width="17.5703125" customWidth="1"/>
    <col min="15375" max="15375" width="18.85546875" customWidth="1"/>
    <col min="15376" max="15376" width="18.7109375" customWidth="1"/>
    <col min="15377" max="15378" width="15.85546875" customWidth="1"/>
    <col min="15379" max="15379" width="11.85546875" customWidth="1"/>
    <col min="15380" max="15380" width="8" customWidth="1"/>
    <col min="15381" max="15381" width="9.140625" customWidth="1"/>
    <col min="15382" max="15382" width="11.7109375" customWidth="1"/>
    <col min="15383" max="15383" width="10" customWidth="1"/>
    <col min="15384" max="15384" width="9.140625" customWidth="1"/>
    <col min="15385" max="15386" width="9.28515625" customWidth="1"/>
    <col min="15387" max="15387" width="9" customWidth="1"/>
    <col min="15388" max="15388" width="8.5703125" customWidth="1"/>
    <col min="15389" max="15389" width="9.140625" customWidth="1"/>
    <col min="15390" max="15390" width="8.140625" customWidth="1"/>
    <col min="15391" max="15394" width="15.42578125" customWidth="1"/>
    <col min="15395" max="15395" width="11.7109375" customWidth="1"/>
    <col min="15396" max="15396" width="66.28515625" customWidth="1"/>
    <col min="15397" max="15397" width="9.5703125" customWidth="1"/>
    <col min="15398" max="15398" width="60.42578125" customWidth="1"/>
    <col min="15399" max="15399" width="13.42578125" customWidth="1"/>
    <col min="15400" max="15400" width="56.140625" customWidth="1"/>
    <col min="15401" max="15401" width="9.5703125" customWidth="1"/>
    <col min="15402" max="15402" width="58.7109375" customWidth="1"/>
    <col min="15403" max="15403" width="9.5703125" customWidth="1"/>
    <col min="15621" max="15621" width="16.140625" customWidth="1"/>
    <col min="15622" max="15622" width="43.140625" customWidth="1"/>
    <col min="15623" max="15623" width="29.5703125" customWidth="1"/>
    <col min="15624" max="15624" width="34.140625" customWidth="1"/>
    <col min="15625" max="15625" width="7.5703125" customWidth="1"/>
    <col min="15626" max="15626" width="26.42578125" customWidth="1"/>
    <col min="15627" max="15627" width="17.140625" customWidth="1"/>
    <col min="15628" max="15628" width="19.140625" customWidth="1"/>
    <col min="15629" max="15629" width="18.42578125" customWidth="1"/>
    <col min="15630" max="15630" width="17.5703125" customWidth="1"/>
    <col min="15631" max="15631" width="18.85546875" customWidth="1"/>
    <col min="15632" max="15632" width="18.7109375" customWidth="1"/>
    <col min="15633" max="15634" width="15.85546875" customWidth="1"/>
    <col min="15635" max="15635" width="11.85546875" customWidth="1"/>
    <col min="15636" max="15636" width="8" customWidth="1"/>
    <col min="15637" max="15637" width="9.140625" customWidth="1"/>
    <col min="15638" max="15638" width="11.7109375" customWidth="1"/>
    <col min="15639" max="15639" width="10" customWidth="1"/>
    <col min="15640" max="15640" width="9.140625" customWidth="1"/>
    <col min="15641" max="15642" width="9.28515625" customWidth="1"/>
    <col min="15643" max="15643" width="9" customWidth="1"/>
    <col min="15644" max="15644" width="8.5703125" customWidth="1"/>
    <col min="15645" max="15645" width="9.140625" customWidth="1"/>
    <col min="15646" max="15646" width="8.140625" customWidth="1"/>
    <col min="15647" max="15650" width="15.42578125" customWidth="1"/>
    <col min="15651" max="15651" width="11.7109375" customWidth="1"/>
    <col min="15652" max="15652" width="66.28515625" customWidth="1"/>
    <col min="15653" max="15653" width="9.5703125" customWidth="1"/>
    <col min="15654" max="15654" width="60.42578125" customWidth="1"/>
    <col min="15655" max="15655" width="13.42578125" customWidth="1"/>
    <col min="15656" max="15656" width="56.140625" customWidth="1"/>
    <col min="15657" max="15657" width="9.5703125" customWidth="1"/>
    <col min="15658" max="15658" width="58.7109375" customWidth="1"/>
    <col min="15659" max="15659" width="9.5703125" customWidth="1"/>
    <col min="15877" max="15877" width="16.140625" customWidth="1"/>
    <col min="15878" max="15878" width="43.140625" customWidth="1"/>
    <col min="15879" max="15879" width="29.5703125" customWidth="1"/>
    <col min="15880" max="15880" width="34.140625" customWidth="1"/>
    <col min="15881" max="15881" width="7.5703125" customWidth="1"/>
    <col min="15882" max="15882" width="26.42578125" customWidth="1"/>
    <col min="15883" max="15883" width="17.140625" customWidth="1"/>
    <col min="15884" max="15884" width="19.140625" customWidth="1"/>
    <col min="15885" max="15885" width="18.42578125" customWidth="1"/>
    <col min="15886" max="15886" width="17.5703125" customWidth="1"/>
    <col min="15887" max="15887" width="18.85546875" customWidth="1"/>
    <col min="15888" max="15888" width="18.7109375" customWidth="1"/>
    <col min="15889" max="15890" width="15.85546875" customWidth="1"/>
    <col min="15891" max="15891" width="11.85546875" customWidth="1"/>
    <col min="15892" max="15892" width="8" customWidth="1"/>
    <col min="15893" max="15893" width="9.140625" customWidth="1"/>
    <col min="15894" max="15894" width="11.7109375" customWidth="1"/>
    <col min="15895" max="15895" width="10" customWidth="1"/>
    <col min="15896" max="15896" width="9.140625" customWidth="1"/>
    <col min="15897" max="15898" width="9.28515625" customWidth="1"/>
    <col min="15899" max="15899" width="9" customWidth="1"/>
    <col min="15900" max="15900" width="8.5703125" customWidth="1"/>
    <col min="15901" max="15901" width="9.140625" customWidth="1"/>
    <col min="15902" max="15902" width="8.140625" customWidth="1"/>
    <col min="15903" max="15906" width="15.42578125" customWidth="1"/>
    <col min="15907" max="15907" width="11.7109375" customWidth="1"/>
    <col min="15908" max="15908" width="66.28515625" customWidth="1"/>
    <col min="15909" max="15909" width="9.5703125" customWidth="1"/>
    <col min="15910" max="15910" width="60.42578125" customWidth="1"/>
    <col min="15911" max="15911" width="13.42578125" customWidth="1"/>
    <col min="15912" max="15912" width="56.140625" customWidth="1"/>
    <col min="15913" max="15913" width="9.5703125" customWidth="1"/>
    <col min="15914" max="15914" width="58.7109375" customWidth="1"/>
    <col min="15915" max="15915" width="9.5703125" customWidth="1"/>
    <col min="16133" max="16133" width="16.140625" customWidth="1"/>
    <col min="16134" max="16134" width="43.140625" customWidth="1"/>
    <col min="16135" max="16135" width="29.5703125" customWidth="1"/>
    <col min="16136" max="16136" width="34.140625" customWidth="1"/>
    <col min="16137" max="16137" width="7.5703125" customWidth="1"/>
    <col min="16138" max="16138" width="26.42578125" customWidth="1"/>
    <col min="16139" max="16139" width="17.140625" customWidth="1"/>
    <col min="16140" max="16140" width="19.140625" customWidth="1"/>
    <col min="16141" max="16141" width="18.42578125" customWidth="1"/>
    <col min="16142" max="16142" width="17.5703125" customWidth="1"/>
    <col min="16143" max="16143" width="18.85546875" customWidth="1"/>
    <col min="16144" max="16144" width="18.7109375" customWidth="1"/>
    <col min="16145" max="16146" width="15.85546875" customWidth="1"/>
    <col min="16147" max="16147" width="11.85546875" customWidth="1"/>
    <col min="16148" max="16148" width="8" customWidth="1"/>
    <col min="16149" max="16149" width="9.140625" customWidth="1"/>
    <col min="16150" max="16150" width="11.7109375" customWidth="1"/>
    <col min="16151" max="16151" width="10" customWidth="1"/>
    <col min="16152" max="16152" width="9.140625" customWidth="1"/>
    <col min="16153" max="16154" width="9.28515625" customWidth="1"/>
    <col min="16155" max="16155" width="9" customWidth="1"/>
    <col min="16156" max="16156" width="8.5703125" customWidth="1"/>
    <col min="16157" max="16157" width="9.140625" customWidth="1"/>
    <col min="16158" max="16158" width="8.140625" customWidth="1"/>
    <col min="16159" max="16162" width="15.42578125" customWidth="1"/>
    <col min="16163" max="16163" width="11.7109375" customWidth="1"/>
    <col min="16164" max="16164" width="66.28515625" customWidth="1"/>
    <col min="16165" max="16165" width="9.5703125" customWidth="1"/>
    <col min="16166" max="16166" width="60.42578125" customWidth="1"/>
    <col min="16167" max="16167" width="13.42578125" customWidth="1"/>
    <col min="16168" max="16168" width="56.140625" customWidth="1"/>
    <col min="16169" max="16169" width="9.5703125" customWidth="1"/>
    <col min="16170" max="16170" width="58.7109375" customWidth="1"/>
    <col min="16171" max="16171" width="9.5703125" customWidth="1"/>
  </cols>
  <sheetData>
    <row r="1" spans="1:44" ht="24" thickBot="1" x14ac:dyDescent="0.3">
      <c r="A1" s="384" t="s">
        <v>41</v>
      </c>
      <c r="B1" s="385"/>
      <c r="C1" s="385"/>
      <c r="D1" s="385"/>
      <c r="E1" s="385"/>
      <c r="F1" s="386"/>
      <c r="G1" s="23"/>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5"/>
      <c r="AP1" s="374" t="s">
        <v>35</v>
      </c>
      <c r="AQ1" s="375"/>
    </row>
    <row r="2" spans="1:44" ht="24" thickBot="1" x14ac:dyDescent="0.3">
      <c r="A2" s="387"/>
      <c r="B2" s="388"/>
      <c r="C2" s="388"/>
      <c r="D2" s="388"/>
      <c r="E2" s="388"/>
      <c r="F2" s="389"/>
      <c r="G2" s="26"/>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8"/>
      <c r="AP2" s="376" t="s">
        <v>36</v>
      </c>
      <c r="AQ2" s="377"/>
    </row>
    <row r="3" spans="1:44" ht="23.25" x14ac:dyDescent="0.25">
      <c r="A3" s="387"/>
      <c r="B3" s="388"/>
      <c r="C3" s="388"/>
      <c r="D3" s="388"/>
      <c r="E3" s="388"/>
      <c r="F3" s="389"/>
      <c r="G3" s="26"/>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8"/>
      <c r="AP3" s="378">
        <v>43739</v>
      </c>
      <c r="AQ3" s="379"/>
    </row>
    <row r="4" spans="1:44" ht="23.25" x14ac:dyDescent="0.25">
      <c r="A4" s="387"/>
      <c r="B4" s="388"/>
      <c r="C4" s="388"/>
      <c r="D4" s="388"/>
      <c r="E4" s="388"/>
      <c r="F4" s="389"/>
      <c r="G4" s="26"/>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8"/>
      <c r="AP4" s="19"/>
      <c r="AQ4" s="20"/>
    </row>
    <row r="5" spans="1:44" ht="24" thickBot="1" x14ac:dyDescent="0.3">
      <c r="A5" s="390"/>
      <c r="B5" s="391"/>
      <c r="C5" s="391"/>
      <c r="D5" s="391"/>
      <c r="E5" s="391"/>
      <c r="F5" s="392"/>
      <c r="G5" s="29"/>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1"/>
      <c r="AP5" s="21"/>
      <c r="AQ5" s="22"/>
    </row>
    <row r="6" spans="1:44" ht="30" customHeight="1" x14ac:dyDescent="0.25">
      <c r="A6" s="393" t="s">
        <v>0</v>
      </c>
      <c r="B6" s="394"/>
      <c r="C6" s="394"/>
      <c r="D6" s="394"/>
      <c r="E6" s="394"/>
      <c r="F6" s="395"/>
      <c r="G6" s="380" t="s">
        <v>383</v>
      </c>
      <c r="H6" s="381"/>
      <c r="I6" s="381"/>
      <c r="J6" s="381"/>
      <c r="K6" s="1"/>
      <c r="L6" s="1"/>
      <c r="M6" s="1"/>
      <c r="N6" s="1"/>
      <c r="O6" s="1"/>
      <c r="P6" s="1"/>
      <c r="Q6" s="1"/>
      <c r="R6" s="1"/>
      <c r="S6" s="2"/>
      <c r="T6" s="2"/>
      <c r="U6" s="2"/>
      <c r="V6" s="2"/>
      <c r="W6" s="2"/>
      <c r="X6" s="2"/>
      <c r="Y6" s="2"/>
      <c r="Z6" s="2"/>
      <c r="AA6" s="2"/>
      <c r="AB6" s="2"/>
      <c r="AC6" s="2"/>
      <c r="AD6" s="2"/>
      <c r="AE6" s="2"/>
      <c r="AF6" s="2"/>
      <c r="AG6" s="2"/>
      <c r="AH6" s="2"/>
      <c r="AI6" s="2"/>
      <c r="AJ6" s="2"/>
      <c r="AK6" s="13"/>
      <c r="AL6" s="13"/>
      <c r="AM6" s="13"/>
      <c r="AN6" s="13"/>
      <c r="AO6" s="13"/>
      <c r="AP6" s="13"/>
      <c r="AQ6" s="14"/>
    </row>
    <row r="7" spans="1:44" ht="15.75" thickBot="1" x14ac:dyDescent="0.3">
      <c r="A7" s="396"/>
      <c r="B7" s="397"/>
      <c r="C7" s="397"/>
      <c r="D7" s="397"/>
      <c r="E7" s="397"/>
      <c r="F7" s="398"/>
      <c r="G7" s="382"/>
      <c r="H7" s="383"/>
      <c r="I7" s="383"/>
      <c r="J7" s="383"/>
      <c r="K7" s="3"/>
      <c r="L7" s="3"/>
      <c r="M7" s="3"/>
      <c r="N7" s="3"/>
      <c r="O7" s="3"/>
      <c r="P7" s="3"/>
      <c r="Q7" s="3"/>
      <c r="R7" s="3"/>
      <c r="S7" s="4"/>
      <c r="T7" s="4"/>
      <c r="U7" s="4"/>
      <c r="V7" s="4"/>
      <c r="W7" s="4"/>
      <c r="X7" s="4"/>
      <c r="Y7" s="4"/>
      <c r="Z7" s="4"/>
      <c r="AA7" s="4"/>
      <c r="AB7" s="4"/>
      <c r="AC7" s="4"/>
      <c r="AD7" s="4"/>
      <c r="AE7" s="4"/>
      <c r="AF7" s="4"/>
      <c r="AG7" s="4"/>
      <c r="AH7" s="4"/>
      <c r="AI7" s="4"/>
      <c r="AJ7" s="4"/>
      <c r="AK7" s="15"/>
      <c r="AL7" s="15"/>
      <c r="AM7" s="15"/>
      <c r="AN7" s="15"/>
      <c r="AO7" s="15"/>
      <c r="AP7" s="15"/>
      <c r="AQ7" s="16"/>
    </row>
    <row r="8" spans="1:44" ht="15.75" thickBot="1" x14ac:dyDescent="0.3">
      <c r="E8" s="371"/>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3"/>
      <c r="AK8" s="17"/>
      <c r="AL8" s="17"/>
      <c r="AM8" s="17"/>
      <c r="AN8" s="17"/>
      <c r="AO8" s="17"/>
      <c r="AP8" s="17"/>
      <c r="AQ8" s="17"/>
    </row>
    <row r="9" spans="1:44" ht="27" thickBot="1" x14ac:dyDescent="0.3">
      <c r="A9" s="403" t="s">
        <v>42</v>
      </c>
      <c r="B9" s="404"/>
      <c r="C9" s="404"/>
      <c r="D9" s="405"/>
      <c r="E9" s="399" t="s">
        <v>43</v>
      </c>
      <c r="F9" s="399"/>
      <c r="G9" s="399"/>
      <c r="H9" s="399"/>
      <c r="I9" s="399"/>
      <c r="J9" s="399"/>
      <c r="K9" s="399"/>
      <c r="L9" s="399"/>
      <c r="M9" s="399"/>
      <c r="N9" s="399"/>
      <c r="O9" s="399"/>
      <c r="P9" s="399"/>
      <c r="Q9" s="399"/>
      <c r="R9" s="399"/>
      <c r="S9" s="400" t="s">
        <v>2</v>
      </c>
      <c r="T9" s="401"/>
      <c r="U9" s="401"/>
      <c r="V9" s="401"/>
      <c r="W9" s="401"/>
      <c r="X9" s="401"/>
      <c r="Y9" s="401"/>
      <c r="Z9" s="401"/>
      <c r="AA9" s="401"/>
      <c r="AB9" s="401"/>
      <c r="AC9" s="401"/>
      <c r="AD9" s="402"/>
      <c r="AE9" s="18"/>
      <c r="AF9" s="18"/>
      <c r="AG9" s="18"/>
      <c r="AH9" s="18"/>
      <c r="AI9" s="399" t="s">
        <v>3</v>
      </c>
      <c r="AJ9" s="399"/>
      <c r="AK9" s="399"/>
      <c r="AL9" s="399"/>
      <c r="AM9" s="399"/>
      <c r="AN9" s="399"/>
      <c r="AO9" s="399"/>
      <c r="AP9" s="399"/>
      <c r="AQ9" s="399"/>
    </row>
    <row r="10" spans="1:44" ht="38.25" x14ac:dyDescent="0.25">
      <c r="A10" s="406" t="s">
        <v>1</v>
      </c>
      <c r="B10" s="406" t="s">
        <v>38</v>
      </c>
      <c r="C10" s="406" t="s">
        <v>39</v>
      </c>
      <c r="D10" s="406" t="s">
        <v>40</v>
      </c>
      <c r="E10" s="5" t="s">
        <v>4</v>
      </c>
      <c r="F10" s="362" t="s">
        <v>5</v>
      </c>
      <c r="G10" s="362" t="s">
        <v>6</v>
      </c>
      <c r="H10" s="365" t="s">
        <v>7</v>
      </c>
      <c r="I10" s="366" t="s">
        <v>8</v>
      </c>
      <c r="J10" s="362" t="s">
        <v>9</v>
      </c>
      <c r="K10" s="362" t="s">
        <v>10</v>
      </c>
      <c r="L10" s="367" t="s">
        <v>11</v>
      </c>
      <c r="M10" s="362" t="s">
        <v>12</v>
      </c>
      <c r="N10" s="362" t="s">
        <v>13</v>
      </c>
      <c r="O10" s="362" t="s">
        <v>14</v>
      </c>
      <c r="P10" s="362" t="s">
        <v>15</v>
      </c>
      <c r="Q10" s="363" t="s">
        <v>16</v>
      </c>
      <c r="R10" s="364"/>
      <c r="S10" s="357" t="s">
        <v>17</v>
      </c>
      <c r="T10" s="357"/>
      <c r="U10" s="357"/>
      <c r="V10" s="357"/>
      <c r="W10" s="357"/>
      <c r="X10" s="357"/>
      <c r="Y10" s="357"/>
      <c r="Z10" s="357"/>
      <c r="AA10" s="357"/>
      <c r="AB10" s="357"/>
      <c r="AC10" s="357"/>
      <c r="AD10" s="357"/>
      <c r="AE10" s="359" t="s">
        <v>27</v>
      </c>
      <c r="AF10" s="359" t="s">
        <v>28</v>
      </c>
      <c r="AG10" s="359" t="s">
        <v>29</v>
      </c>
      <c r="AH10" s="359" t="s">
        <v>30</v>
      </c>
      <c r="AI10" s="357" t="s">
        <v>18</v>
      </c>
      <c r="AJ10" s="357" t="s">
        <v>19</v>
      </c>
      <c r="AK10" s="357" t="s">
        <v>18</v>
      </c>
      <c r="AL10" s="357" t="s">
        <v>20</v>
      </c>
      <c r="AM10" s="357" t="s">
        <v>18</v>
      </c>
      <c r="AN10" s="357" t="s">
        <v>21</v>
      </c>
      <c r="AO10" s="357" t="s">
        <v>18</v>
      </c>
      <c r="AP10" s="357" t="s">
        <v>22</v>
      </c>
      <c r="AQ10" s="357" t="s">
        <v>23</v>
      </c>
    </row>
    <row r="11" spans="1:44" ht="27.75" customHeight="1" x14ac:dyDescent="0.25">
      <c r="A11" s="407"/>
      <c r="B11" s="407"/>
      <c r="C11" s="407"/>
      <c r="D11" s="407"/>
      <c r="E11" s="6" t="s">
        <v>24</v>
      </c>
      <c r="F11" s="362"/>
      <c r="G11" s="362"/>
      <c r="H11" s="365"/>
      <c r="I11" s="366"/>
      <c r="J11" s="362"/>
      <c r="K11" s="362"/>
      <c r="L11" s="368"/>
      <c r="M11" s="362"/>
      <c r="N11" s="362"/>
      <c r="O11" s="362"/>
      <c r="P11" s="362"/>
      <c r="Q11" s="6" t="s">
        <v>25</v>
      </c>
      <c r="R11" s="6" t="s">
        <v>26</v>
      </c>
      <c r="S11" s="7">
        <v>42400</v>
      </c>
      <c r="T11" s="7">
        <v>42429</v>
      </c>
      <c r="U11" s="7">
        <v>42460</v>
      </c>
      <c r="V11" s="7">
        <v>42490</v>
      </c>
      <c r="W11" s="7">
        <v>42521</v>
      </c>
      <c r="X11" s="7">
        <v>42551</v>
      </c>
      <c r="Y11" s="7">
        <v>42582</v>
      </c>
      <c r="Z11" s="7">
        <v>42613</v>
      </c>
      <c r="AA11" s="7">
        <v>42643</v>
      </c>
      <c r="AB11" s="7">
        <v>42674</v>
      </c>
      <c r="AC11" s="7">
        <v>42704</v>
      </c>
      <c r="AD11" s="7">
        <v>42735</v>
      </c>
      <c r="AE11" s="360"/>
      <c r="AF11" s="360"/>
      <c r="AG11" s="360"/>
      <c r="AH11" s="360"/>
      <c r="AI11" s="358"/>
      <c r="AJ11" s="358"/>
      <c r="AK11" s="358"/>
      <c r="AL11" s="358"/>
      <c r="AM11" s="358"/>
      <c r="AN11" s="358"/>
      <c r="AO11" s="358"/>
      <c r="AP11" s="358"/>
      <c r="AQ11" s="358"/>
    </row>
    <row r="12" spans="1:44" x14ac:dyDescent="0.25">
      <c r="A12" s="407"/>
      <c r="B12" s="407"/>
      <c r="C12" s="407"/>
      <c r="D12" s="407"/>
      <c r="E12" s="501" t="s">
        <v>1</v>
      </c>
      <c r="F12" s="502"/>
      <c r="G12" s="362"/>
      <c r="H12" s="362"/>
      <c r="I12" s="362"/>
      <c r="J12" s="362"/>
      <c r="K12" s="362"/>
      <c r="L12" s="362"/>
      <c r="M12" s="362"/>
      <c r="N12" s="362"/>
      <c r="O12" s="362"/>
      <c r="P12" s="362"/>
      <c r="Q12" s="362"/>
      <c r="R12" s="362"/>
      <c r="S12" s="7"/>
      <c r="T12" s="7"/>
      <c r="U12" s="7"/>
      <c r="V12" s="7"/>
      <c r="W12" s="7"/>
      <c r="X12" s="7"/>
      <c r="Y12" s="7"/>
      <c r="Z12" s="7"/>
      <c r="AA12" s="7"/>
      <c r="AB12" s="7"/>
      <c r="AC12" s="7"/>
      <c r="AD12" s="7"/>
      <c r="AE12" s="361"/>
      <c r="AF12" s="361"/>
      <c r="AG12" s="361"/>
      <c r="AH12" s="361"/>
      <c r="AI12" s="8"/>
      <c r="AJ12" s="8"/>
      <c r="AK12" s="8"/>
      <c r="AL12" s="8"/>
      <c r="AM12" s="8"/>
      <c r="AN12" s="8"/>
      <c r="AO12" s="8"/>
      <c r="AP12" s="8"/>
      <c r="AQ12" s="8"/>
    </row>
    <row r="13" spans="1:44" ht="27" customHeight="1" thickBot="1" x14ac:dyDescent="0.3">
      <c r="A13" s="542"/>
      <c r="B13" s="542"/>
      <c r="C13" s="542"/>
      <c r="D13" s="542"/>
      <c r="E13" s="354"/>
      <c r="F13" s="355"/>
      <c r="G13" s="355"/>
      <c r="H13" s="355"/>
      <c r="I13" s="355"/>
      <c r="J13" s="355"/>
      <c r="K13" s="355"/>
      <c r="L13" s="355"/>
      <c r="M13" s="355"/>
      <c r="N13" s="355"/>
      <c r="O13" s="355"/>
      <c r="P13" s="355"/>
      <c r="Q13" s="355"/>
      <c r="R13" s="356"/>
      <c r="S13" s="8"/>
      <c r="T13" s="8"/>
      <c r="U13" s="8"/>
      <c r="V13" s="8"/>
      <c r="W13" s="8"/>
      <c r="X13" s="8"/>
      <c r="Y13" s="8"/>
      <c r="Z13" s="8"/>
      <c r="AA13" s="8"/>
      <c r="AB13" s="8"/>
      <c r="AC13" s="8"/>
      <c r="AD13" s="9"/>
      <c r="AE13" s="9"/>
      <c r="AF13" s="9"/>
      <c r="AG13" s="9"/>
      <c r="AH13" s="9"/>
      <c r="AI13" s="10" t="e">
        <f>AVERAGE(AI14:AI25)</f>
        <v>#VALUE!</v>
      </c>
      <c r="AJ13" s="11"/>
      <c r="AK13" s="10" t="e">
        <f>AVERAGE(AK14:AK25)</f>
        <v>#VALUE!</v>
      </c>
      <c r="AL13" s="11"/>
      <c r="AM13" s="10" t="e">
        <f>AVERAGE(AM14:AM25)</f>
        <v>#DIV/0!</v>
      </c>
      <c r="AN13" s="11"/>
      <c r="AO13" s="10" t="e">
        <f>AVERAGE(AO14:AO25)</f>
        <v>#VALUE!</v>
      </c>
      <c r="AP13" s="11"/>
      <c r="AQ13" s="10" t="e">
        <f>AVERAGE(AQ14:AQ25)</f>
        <v>#VALUE!</v>
      </c>
      <c r="AR13" s="12"/>
    </row>
    <row r="14" spans="1:44" ht="42.75" customHeight="1" x14ac:dyDescent="0.25">
      <c r="A14" s="414" t="s">
        <v>110</v>
      </c>
      <c r="B14" s="414" t="s">
        <v>111</v>
      </c>
      <c r="C14" s="411" t="s">
        <v>112</v>
      </c>
      <c r="D14" s="414" t="s">
        <v>113</v>
      </c>
      <c r="E14" s="504">
        <v>0.05</v>
      </c>
      <c r="F14" s="496" t="s">
        <v>91</v>
      </c>
      <c r="G14" s="462"/>
      <c r="H14" s="139" t="s">
        <v>44</v>
      </c>
      <c r="I14" s="145">
        <v>0.2</v>
      </c>
      <c r="J14" s="462" t="s">
        <v>209</v>
      </c>
      <c r="K14" s="498" t="s">
        <v>208</v>
      </c>
      <c r="L14" s="462" t="s">
        <v>47</v>
      </c>
      <c r="M14" s="555" t="s">
        <v>355</v>
      </c>
      <c r="N14" s="462" t="s">
        <v>104</v>
      </c>
      <c r="O14" s="493">
        <v>0</v>
      </c>
      <c r="P14" s="478">
        <v>0</v>
      </c>
      <c r="Q14" s="453" t="s">
        <v>48</v>
      </c>
      <c r="R14" s="453" t="s">
        <v>49</v>
      </c>
      <c r="S14" s="490"/>
      <c r="T14" s="490"/>
      <c r="U14" s="490"/>
      <c r="V14" s="490"/>
      <c r="W14" s="490"/>
      <c r="X14" s="490"/>
      <c r="Y14" s="490"/>
      <c r="Z14" s="490"/>
      <c r="AA14" s="490"/>
      <c r="AB14" s="490"/>
      <c r="AC14" s="490"/>
      <c r="AD14" s="490"/>
      <c r="AE14" s="487"/>
      <c r="AF14" s="487"/>
      <c r="AG14" s="487"/>
      <c r="AH14" s="487"/>
      <c r="AI14" s="423" t="e">
        <f>1/K14</f>
        <v>#VALUE!</v>
      </c>
      <c r="AJ14" s="438"/>
      <c r="AK14" s="423" t="e">
        <f>1/M14</f>
        <v>#VALUE!</v>
      </c>
      <c r="AL14" s="438"/>
      <c r="AM14" s="423" t="e">
        <f>1/O14</f>
        <v>#DIV/0!</v>
      </c>
      <c r="AN14" s="438"/>
      <c r="AO14" s="423" t="e">
        <f>1/Q14</f>
        <v>#VALUE!</v>
      </c>
      <c r="AP14" s="438"/>
      <c r="AQ14" s="423" t="e">
        <f>SUM(AI14+AK14+AM14+AO14)</f>
        <v>#VALUE!</v>
      </c>
      <c r="AR14" s="12"/>
    </row>
    <row r="15" spans="1:44" ht="33" customHeight="1" x14ac:dyDescent="0.25">
      <c r="A15" s="415"/>
      <c r="B15" s="415"/>
      <c r="C15" s="412"/>
      <c r="D15" s="415"/>
      <c r="E15" s="505"/>
      <c r="F15" s="497"/>
      <c r="G15" s="463"/>
      <c r="H15" s="139" t="s">
        <v>92</v>
      </c>
      <c r="I15" s="145">
        <v>0.2</v>
      </c>
      <c r="J15" s="463"/>
      <c r="K15" s="499"/>
      <c r="L15" s="463"/>
      <c r="M15" s="556"/>
      <c r="N15" s="463"/>
      <c r="O15" s="494"/>
      <c r="P15" s="479"/>
      <c r="Q15" s="454"/>
      <c r="R15" s="454"/>
      <c r="S15" s="491"/>
      <c r="T15" s="491"/>
      <c r="U15" s="491"/>
      <c r="V15" s="491"/>
      <c r="W15" s="491"/>
      <c r="X15" s="491"/>
      <c r="Y15" s="491"/>
      <c r="Z15" s="491"/>
      <c r="AA15" s="491"/>
      <c r="AB15" s="491"/>
      <c r="AC15" s="491"/>
      <c r="AD15" s="491"/>
      <c r="AE15" s="488"/>
      <c r="AF15" s="488"/>
      <c r="AG15" s="488"/>
      <c r="AH15" s="488"/>
      <c r="AI15" s="424"/>
      <c r="AJ15" s="439"/>
      <c r="AK15" s="424"/>
      <c r="AL15" s="439"/>
      <c r="AM15" s="424"/>
      <c r="AN15" s="439"/>
      <c r="AO15" s="424"/>
      <c r="AP15" s="439"/>
      <c r="AQ15" s="424"/>
      <c r="AR15" s="12"/>
    </row>
    <row r="16" spans="1:44" ht="46.5" customHeight="1" x14ac:dyDescent="0.25">
      <c r="A16" s="415"/>
      <c r="B16" s="415"/>
      <c r="C16" s="412"/>
      <c r="D16" s="415"/>
      <c r="E16" s="505"/>
      <c r="F16" s="497"/>
      <c r="G16" s="463"/>
      <c r="H16" s="139" t="s">
        <v>93</v>
      </c>
      <c r="I16" s="145">
        <v>0.2</v>
      </c>
      <c r="J16" s="463"/>
      <c r="K16" s="499"/>
      <c r="L16" s="463"/>
      <c r="M16" s="556"/>
      <c r="N16" s="463"/>
      <c r="O16" s="494"/>
      <c r="P16" s="479"/>
      <c r="Q16" s="454"/>
      <c r="R16" s="454"/>
      <c r="S16" s="491"/>
      <c r="T16" s="491"/>
      <c r="U16" s="491"/>
      <c r="V16" s="491"/>
      <c r="W16" s="491"/>
      <c r="X16" s="491"/>
      <c r="Y16" s="491"/>
      <c r="Z16" s="491"/>
      <c r="AA16" s="491"/>
      <c r="AB16" s="491"/>
      <c r="AC16" s="491"/>
      <c r="AD16" s="491"/>
      <c r="AE16" s="488"/>
      <c r="AF16" s="488"/>
      <c r="AG16" s="488"/>
      <c r="AH16" s="488"/>
      <c r="AI16" s="424"/>
      <c r="AJ16" s="439"/>
      <c r="AK16" s="424"/>
      <c r="AL16" s="439"/>
      <c r="AM16" s="424"/>
      <c r="AN16" s="439"/>
      <c r="AO16" s="424"/>
      <c r="AP16" s="439"/>
      <c r="AQ16" s="424"/>
      <c r="AR16" s="12"/>
    </row>
    <row r="17" spans="1:44" ht="45" customHeight="1" x14ac:dyDescent="0.25">
      <c r="A17" s="415"/>
      <c r="B17" s="415"/>
      <c r="C17" s="412"/>
      <c r="D17" s="415"/>
      <c r="E17" s="505"/>
      <c r="F17" s="497"/>
      <c r="G17" s="463"/>
      <c r="H17" s="139" t="s">
        <v>206</v>
      </c>
      <c r="I17" s="145">
        <v>0.2</v>
      </c>
      <c r="J17" s="463"/>
      <c r="K17" s="499"/>
      <c r="L17" s="463"/>
      <c r="M17" s="556"/>
      <c r="N17" s="463"/>
      <c r="O17" s="494"/>
      <c r="P17" s="479"/>
      <c r="Q17" s="454"/>
      <c r="R17" s="454"/>
      <c r="S17" s="491"/>
      <c r="T17" s="491"/>
      <c r="U17" s="491"/>
      <c r="V17" s="491"/>
      <c r="W17" s="491"/>
      <c r="X17" s="491"/>
      <c r="Y17" s="491"/>
      <c r="Z17" s="491"/>
      <c r="AA17" s="491"/>
      <c r="AB17" s="491"/>
      <c r="AC17" s="491"/>
      <c r="AD17" s="491"/>
      <c r="AE17" s="488"/>
      <c r="AF17" s="488"/>
      <c r="AG17" s="488"/>
      <c r="AH17" s="488"/>
      <c r="AI17" s="424"/>
      <c r="AJ17" s="439"/>
      <c r="AK17" s="424"/>
      <c r="AL17" s="439"/>
      <c r="AM17" s="424"/>
      <c r="AN17" s="439"/>
      <c r="AO17" s="424"/>
      <c r="AP17" s="439"/>
      <c r="AQ17" s="424"/>
      <c r="AR17" s="12"/>
    </row>
    <row r="18" spans="1:44" ht="45.75" customHeight="1" thickBot="1" x14ac:dyDescent="0.3">
      <c r="A18" s="415"/>
      <c r="B18" s="415"/>
      <c r="C18" s="412"/>
      <c r="D18" s="415"/>
      <c r="E18" s="505"/>
      <c r="F18" s="497"/>
      <c r="G18" s="463"/>
      <c r="H18" s="146" t="s">
        <v>207</v>
      </c>
      <c r="I18" s="147">
        <v>0.2</v>
      </c>
      <c r="J18" s="463"/>
      <c r="K18" s="499"/>
      <c r="L18" s="463"/>
      <c r="M18" s="556"/>
      <c r="N18" s="463"/>
      <c r="O18" s="494"/>
      <c r="P18" s="479"/>
      <c r="Q18" s="454"/>
      <c r="R18" s="454"/>
      <c r="S18" s="491"/>
      <c r="T18" s="491"/>
      <c r="U18" s="491"/>
      <c r="V18" s="491"/>
      <c r="W18" s="491"/>
      <c r="X18" s="491"/>
      <c r="Y18" s="491"/>
      <c r="Z18" s="491"/>
      <c r="AA18" s="491"/>
      <c r="AB18" s="491"/>
      <c r="AC18" s="491"/>
      <c r="AD18" s="491"/>
      <c r="AE18" s="488"/>
      <c r="AF18" s="488"/>
      <c r="AG18" s="488"/>
      <c r="AH18" s="488"/>
      <c r="AI18" s="424"/>
      <c r="AJ18" s="439"/>
      <c r="AK18" s="424"/>
      <c r="AL18" s="439"/>
      <c r="AM18" s="424"/>
      <c r="AN18" s="439"/>
      <c r="AO18" s="424"/>
      <c r="AP18" s="439"/>
      <c r="AQ18" s="424"/>
      <c r="AR18" s="12"/>
    </row>
    <row r="19" spans="1:44" ht="22.5" customHeight="1" thickBot="1" x14ac:dyDescent="0.3">
      <c r="A19" s="415"/>
      <c r="B19" s="415"/>
      <c r="C19" s="413"/>
      <c r="D19" s="416"/>
      <c r="E19" s="506"/>
      <c r="F19" s="497"/>
      <c r="G19" s="464"/>
      <c r="H19" s="148"/>
      <c r="I19" s="149">
        <f>SUM(I14:I18)</f>
        <v>1</v>
      </c>
      <c r="J19" s="464"/>
      <c r="K19" s="500"/>
      <c r="L19" s="464"/>
      <c r="M19" s="556"/>
      <c r="N19" s="464"/>
      <c r="O19" s="495"/>
      <c r="P19" s="480"/>
      <c r="Q19" s="455"/>
      <c r="R19" s="455"/>
      <c r="S19" s="492"/>
      <c r="T19" s="492"/>
      <c r="U19" s="492"/>
      <c r="V19" s="492"/>
      <c r="W19" s="492"/>
      <c r="X19" s="492"/>
      <c r="Y19" s="492"/>
      <c r="Z19" s="492"/>
      <c r="AA19" s="492"/>
      <c r="AB19" s="492"/>
      <c r="AC19" s="492"/>
      <c r="AD19" s="492"/>
      <c r="AE19" s="489"/>
      <c r="AF19" s="489"/>
      <c r="AG19" s="489"/>
      <c r="AH19" s="489"/>
      <c r="AI19" s="425"/>
      <c r="AJ19" s="440"/>
      <c r="AK19" s="425"/>
      <c r="AL19" s="440"/>
      <c r="AM19" s="425"/>
      <c r="AN19" s="440"/>
      <c r="AO19" s="425"/>
      <c r="AP19" s="440"/>
      <c r="AQ19" s="425"/>
      <c r="AR19" s="12"/>
    </row>
    <row r="20" spans="1:44" ht="27.75" customHeight="1" x14ac:dyDescent="0.25">
      <c r="A20" s="415"/>
      <c r="B20" s="415"/>
      <c r="C20" s="414" t="s">
        <v>108</v>
      </c>
      <c r="D20" s="456"/>
      <c r="E20" s="459">
        <v>0.05</v>
      </c>
      <c r="F20" s="462" t="s">
        <v>116</v>
      </c>
      <c r="G20" s="444"/>
      <c r="H20" s="150" t="s">
        <v>106</v>
      </c>
      <c r="I20" s="145">
        <v>0.2</v>
      </c>
      <c r="J20" s="447" t="s">
        <v>101</v>
      </c>
      <c r="K20" s="481" t="s">
        <v>210</v>
      </c>
      <c r="L20" s="484" t="s">
        <v>117</v>
      </c>
      <c r="M20" s="556"/>
      <c r="N20" s="462" t="s">
        <v>115</v>
      </c>
      <c r="O20" s="478">
        <v>0</v>
      </c>
      <c r="P20" s="478">
        <v>0</v>
      </c>
      <c r="Q20" s="453" t="s">
        <v>50</v>
      </c>
      <c r="R20" s="453" t="s">
        <v>49</v>
      </c>
      <c r="S20" s="441"/>
      <c r="T20" s="441"/>
      <c r="U20" s="441"/>
      <c r="V20" s="441"/>
      <c r="W20" s="441"/>
      <c r="X20" s="441"/>
      <c r="Y20" s="441"/>
      <c r="Z20" s="441"/>
      <c r="AA20" s="441"/>
      <c r="AB20" s="441"/>
      <c r="AC20" s="441"/>
      <c r="AD20" s="441"/>
      <c r="AE20" s="435"/>
      <c r="AF20" s="435"/>
      <c r="AG20" s="435"/>
      <c r="AH20" s="435"/>
      <c r="AI20" s="423" t="e">
        <f>1/K20</f>
        <v>#VALUE!</v>
      </c>
      <c r="AJ20" s="438"/>
      <c r="AK20" s="423" t="e">
        <f>1/M20</f>
        <v>#DIV/0!</v>
      </c>
      <c r="AL20" s="426"/>
      <c r="AM20" s="423" t="e">
        <f>1/O20</f>
        <v>#DIV/0!</v>
      </c>
      <c r="AN20" s="151"/>
      <c r="AO20" s="423" t="e">
        <f>1/Q20</f>
        <v>#VALUE!</v>
      </c>
      <c r="AP20" s="475"/>
      <c r="AQ20" s="423" t="e">
        <f>SUM(AI20+AK20+AM20+AO20)</f>
        <v>#VALUE!</v>
      </c>
      <c r="AR20" s="12"/>
    </row>
    <row r="21" spans="1:44" ht="27.75" customHeight="1" x14ac:dyDescent="0.25">
      <c r="A21" s="415"/>
      <c r="B21" s="415"/>
      <c r="C21" s="415"/>
      <c r="D21" s="457"/>
      <c r="E21" s="460"/>
      <c r="F21" s="463"/>
      <c r="G21" s="445"/>
      <c r="H21" s="150" t="s">
        <v>100</v>
      </c>
      <c r="I21" s="145">
        <v>0.2</v>
      </c>
      <c r="J21" s="448"/>
      <c r="K21" s="482"/>
      <c r="L21" s="485"/>
      <c r="M21" s="556"/>
      <c r="N21" s="463"/>
      <c r="O21" s="479"/>
      <c r="P21" s="479"/>
      <c r="Q21" s="454"/>
      <c r="R21" s="454"/>
      <c r="S21" s="442"/>
      <c r="T21" s="442"/>
      <c r="U21" s="442"/>
      <c r="V21" s="442"/>
      <c r="W21" s="442"/>
      <c r="X21" s="442"/>
      <c r="Y21" s="442"/>
      <c r="Z21" s="442"/>
      <c r="AA21" s="442"/>
      <c r="AB21" s="442"/>
      <c r="AC21" s="442"/>
      <c r="AD21" s="442"/>
      <c r="AE21" s="436"/>
      <c r="AF21" s="436"/>
      <c r="AG21" s="436"/>
      <c r="AH21" s="436"/>
      <c r="AI21" s="424"/>
      <c r="AJ21" s="439"/>
      <c r="AK21" s="424"/>
      <c r="AL21" s="427"/>
      <c r="AM21" s="424"/>
      <c r="AN21" s="476"/>
      <c r="AO21" s="424"/>
      <c r="AP21" s="476"/>
      <c r="AQ21" s="424"/>
      <c r="AR21" s="12"/>
    </row>
    <row r="22" spans="1:44" ht="27.75" customHeight="1" x14ac:dyDescent="0.25">
      <c r="A22" s="415"/>
      <c r="B22" s="415"/>
      <c r="C22" s="415"/>
      <c r="D22" s="457"/>
      <c r="E22" s="460"/>
      <c r="F22" s="463"/>
      <c r="G22" s="445"/>
      <c r="H22" s="150" t="s">
        <v>45</v>
      </c>
      <c r="I22" s="145">
        <v>0.2</v>
      </c>
      <c r="J22" s="448"/>
      <c r="K22" s="482"/>
      <c r="L22" s="485"/>
      <c r="M22" s="556"/>
      <c r="N22" s="463"/>
      <c r="O22" s="479"/>
      <c r="P22" s="479"/>
      <c r="Q22" s="454"/>
      <c r="R22" s="454"/>
      <c r="S22" s="442"/>
      <c r="T22" s="442"/>
      <c r="U22" s="442"/>
      <c r="V22" s="442"/>
      <c r="W22" s="442"/>
      <c r="X22" s="442"/>
      <c r="Y22" s="442"/>
      <c r="Z22" s="442"/>
      <c r="AA22" s="442"/>
      <c r="AB22" s="442"/>
      <c r="AC22" s="442"/>
      <c r="AD22" s="442"/>
      <c r="AE22" s="436"/>
      <c r="AF22" s="436"/>
      <c r="AG22" s="436"/>
      <c r="AH22" s="436"/>
      <c r="AI22" s="424"/>
      <c r="AJ22" s="439"/>
      <c r="AK22" s="424"/>
      <c r="AL22" s="427"/>
      <c r="AM22" s="424"/>
      <c r="AN22" s="476"/>
      <c r="AO22" s="424"/>
      <c r="AP22" s="476"/>
      <c r="AQ22" s="424"/>
      <c r="AR22" s="12"/>
    </row>
    <row r="23" spans="1:44" ht="27.75" customHeight="1" x14ac:dyDescent="0.25">
      <c r="A23" s="415"/>
      <c r="B23" s="415"/>
      <c r="C23" s="415"/>
      <c r="D23" s="457"/>
      <c r="E23" s="460"/>
      <c r="F23" s="463"/>
      <c r="G23" s="445"/>
      <c r="H23" s="150" t="s">
        <v>105</v>
      </c>
      <c r="I23" s="145">
        <v>0.2</v>
      </c>
      <c r="J23" s="448"/>
      <c r="K23" s="482"/>
      <c r="L23" s="485"/>
      <c r="M23" s="556"/>
      <c r="N23" s="463"/>
      <c r="O23" s="479"/>
      <c r="P23" s="479"/>
      <c r="Q23" s="454"/>
      <c r="R23" s="454"/>
      <c r="S23" s="442"/>
      <c r="T23" s="442"/>
      <c r="U23" s="442"/>
      <c r="V23" s="442"/>
      <c r="W23" s="442"/>
      <c r="X23" s="442"/>
      <c r="Y23" s="442"/>
      <c r="Z23" s="442"/>
      <c r="AA23" s="442"/>
      <c r="AB23" s="442"/>
      <c r="AC23" s="442"/>
      <c r="AD23" s="442"/>
      <c r="AE23" s="436"/>
      <c r="AF23" s="436"/>
      <c r="AG23" s="436"/>
      <c r="AH23" s="436"/>
      <c r="AI23" s="424"/>
      <c r="AJ23" s="439"/>
      <c r="AK23" s="424"/>
      <c r="AL23" s="427"/>
      <c r="AM23" s="424"/>
      <c r="AN23" s="476"/>
      <c r="AO23" s="424"/>
      <c r="AP23" s="476"/>
      <c r="AQ23" s="424"/>
      <c r="AR23" s="12"/>
    </row>
    <row r="24" spans="1:44" ht="38.25" customHeight="1" thickBot="1" x14ac:dyDescent="0.3">
      <c r="A24" s="415"/>
      <c r="B24" s="415"/>
      <c r="C24" s="415"/>
      <c r="D24" s="457"/>
      <c r="E24" s="460"/>
      <c r="F24" s="463"/>
      <c r="G24" s="445"/>
      <c r="H24" s="152" t="s">
        <v>46</v>
      </c>
      <c r="I24" s="147">
        <v>0.2</v>
      </c>
      <c r="J24" s="448"/>
      <c r="K24" s="482"/>
      <c r="L24" s="485"/>
      <c r="M24" s="556"/>
      <c r="N24" s="463"/>
      <c r="O24" s="479"/>
      <c r="P24" s="479"/>
      <c r="Q24" s="454"/>
      <c r="R24" s="454"/>
      <c r="S24" s="442"/>
      <c r="T24" s="442"/>
      <c r="U24" s="442"/>
      <c r="V24" s="442"/>
      <c r="W24" s="442"/>
      <c r="X24" s="442"/>
      <c r="Y24" s="442"/>
      <c r="Z24" s="442"/>
      <c r="AA24" s="442"/>
      <c r="AB24" s="442"/>
      <c r="AC24" s="442"/>
      <c r="AD24" s="442"/>
      <c r="AE24" s="436"/>
      <c r="AF24" s="436"/>
      <c r="AG24" s="436"/>
      <c r="AH24" s="436"/>
      <c r="AI24" s="424"/>
      <c r="AJ24" s="439"/>
      <c r="AK24" s="424"/>
      <c r="AL24" s="427"/>
      <c r="AM24" s="424"/>
      <c r="AN24" s="476"/>
      <c r="AO24" s="424"/>
      <c r="AP24" s="476"/>
      <c r="AQ24" s="424"/>
      <c r="AR24" s="12"/>
    </row>
    <row r="25" spans="1:44" ht="21.75" customHeight="1" thickBot="1" x14ac:dyDescent="0.3">
      <c r="A25" s="415"/>
      <c r="B25" s="415"/>
      <c r="C25" s="415"/>
      <c r="D25" s="457"/>
      <c r="E25" s="461"/>
      <c r="F25" s="464"/>
      <c r="G25" s="446"/>
      <c r="H25" s="153"/>
      <c r="I25" s="149">
        <f>SUM(I20:I24)</f>
        <v>1</v>
      </c>
      <c r="J25" s="449"/>
      <c r="K25" s="483"/>
      <c r="L25" s="486"/>
      <c r="M25" s="556"/>
      <c r="N25" s="464"/>
      <c r="O25" s="480"/>
      <c r="P25" s="480"/>
      <c r="Q25" s="455"/>
      <c r="R25" s="455"/>
      <c r="S25" s="443"/>
      <c r="T25" s="443"/>
      <c r="U25" s="443"/>
      <c r="V25" s="443"/>
      <c r="W25" s="443"/>
      <c r="X25" s="443"/>
      <c r="Y25" s="443"/>
      <c r="Z25" s="443"/>
      <c r="AA25" s="443"/>
      <c r="AB25" s="443"/>
      <c r="AC25" s="443"/>
      <c r="AD25" s="443"/>
      <c r="AE25" s="437"/>
      <c r="AF25" s="437"/>
      <c r="AG25" s="437"/>
      <c r="AH25" s="437"/>
      <c r="AI25" s="425"/>
      <c r="AJ25" s="440"/>
      <c r="AK25" s="425"/>
      <c r="AL25" s="428"/>
      <c r="AM25" s="425"/>
      <c r="AN25" s="477"/>
      <c r="AO25" s="425"/>
      <c r="AP25" s="477"/>
      <c r="AQ25" s="425"/>
      <c r="AR25" s="12"/>
    </row>
    <row r="26" spans="1:44" ht="105" customHeight="1" x14ac:dyDescent="0.25">
      <c r="A26" s="339" t="s">
        <v>351</v>
      </c>
      <c r="B26" s="339" t="s">
        <v>352</v>
      </c>
      <c r="C26" s="339" t="s">
        <v>353</v>
      </c>
      <c r="D26" s="339" t="s">
        <v>354</v>
      </c>
      <c r="E26" s="589">
        <v>0.9</v>
      </c>
      <c r="F26" s="343" t="s">
        <v>356</v>
      </c>
      <c r="G26" s="338" t="s">
        <v>357</v>
      </c>
      <c r="H26" s="180" t="s">
        <v>358</v>
      </c>
      <c r="I26" s="145">
        <v>0.2</v>
      </c>
      <c r="J26" s="561" t="s">
        <v>359</v>
      </c>
      <c r="K26" s="594" t="s">
        <v>360</v>
      </c>
      <c r="L26" s="234" t="s">
        <v>361</v>
      </c>
      <c r="M26" s="556"/>
      <c r="N26" s="597" t="s">
        <v>362</v>
      </c>
      <c r="O26" s="586">
        <v>0</v>
      </c>
      <c r="P26" s="586">
        <v>0</v>
      </c>
      <c r="Q26" s="582" t="s">
        <v>48</v>
      </c>
      <c r="R26" s="582" t="s">
        <v>49</v>
      </c>
      <c r="S26" s="552"/>
      <c r="T26" s="552"/>
      <c r="U26" s="552"/>
      <c r="V26" s="552"/>
      <c r="W26" s="552"/>
      <c r="X26" s="552"/>
      <c r="Y26" s="552"/>
      <c r="Z26" s="552"/>
      <c r="AA26" s="552"/>
      <c r="AB26" s="552"/>
      <c r="AC26" s="552"/>
      <c r="AD26" s="552"/>
      <c r="AE26" s="564"/>
      <c r="AF26" s="564"/>
      <c r="AG26" s="564"/>
      <c r="AH26" s="564"/>
      <c r="AI26" s="429" t="e">
        <f>1/K26</f>
        <v>#VALUE!</v>
      </c>
      <c r="AJ26" s="567"/>
      <c r="AK26" s="429" t="e">
        <f>1/M26</f>
        <v>#DIV/0!</v>
      </c>
      <c r="AL26" s="570"/>
      <c r="AM26" s="429" t="e">
        <f>1/O26</f>
        <v>#DIV/0!</v>
      </c>
      <c r="AN26" s="181"/>
      <c r="AO26" s="429" t="e">
        <f>1/Q26</f>
        <v>#VALUE!</v>
      </c>
      <c r="AP26" s="432"/>
      <c r="AQ26" s="429" t="e">
        <f>SUM(AI26+AK26+AM26+AO26)</f>
        <v>#VALUE!</v>
      </c>
      <c r="AR26" s="12"/>
    </row>
    <row r="27" spans="1:44" ht="51" x14ac:dyDescent="0.25">
      <c r="A27" s="340"/>
      <c r="B27" s="340"/>
      <c r="C27" s="340"/>
      <c r="D27" s="340"/>
      <c r="E27" s="590"/>
      <c r="F27" s="592"/>
      <c r="G27" s="338"/>
      <c r="H27" s="180" t="s">
        <v>363</v>
      </c>
      <c r="I27" s="145">
        <v>0.1</v>
      </c>
      <c r="J27" s="562"/>
      <c r="K27" s="595"/>
      <c r="L27" s="234" t="s">
        <v>364</v>
      </c>
      <c r="M27" s="556"/>
      <c r="N27" s="597"/>
      <c r="O27" s="587"/>
      <c r="P27" s="587"/>
      <c r="Q27" s="588"/>
      <c r="R27" s="588"/>
      <c r="S27" s="553"/>
      <c r="T27" s="553"/>
      <c r="U27" s="553"/>
      <c r="V27" s="553"/>
      <c r="W27" s="553"/>
      <c r="X27" s="553"/>
      <c r="Y27" s="553"/>
      <c r="Z27" s="553"/>
      <c r="AA27" s="553"/>
      <c r="AB27" s="553"/>
      <c r="AC27" s="553"/>
      <c r="AD27" s="553"/>
      <c r="AE27" s="565"/>
      <c r="AF27" s="565"/>
      <c r="AG27" s="565"/>
      <c r="AH27" s="565"/>
      <c r="AI27" s="430"/>
      <c r="AJ27" s="568"/>
      <c r="AK27" s="430"/>
      <c r="AL27" s="571"/>
      <c r="AM27" s="430"/>
      <c r="AN27" s="433"/>
      <c r="AO27" s="430"/>
      <c r="AP27" s="433"/>
      <c r="AQ27" s="430"/>
      <c r="AR27" s="12"/>
    </row>
    <row r="28" spans="1:44" ht="51" x14ac:dyDescent="0.25">
      <c r="A28" s="340"/>
      <c r="B28" s="340"/>
      <c r="C28" s="340"/>
      <c r="D28" s="340"/>
      <c r="E28" s="590"/>
      <c r="F28" s="592"/>
      <c r="G28" s="338"/>
      <c r="H28" s="180" t="s">
        <v>365</v>
      </c>
      <c r="I28" s="145">
        <v>0.1</v>
      </c>
      <c r="J28" s="562"/>
      <c r="K28" s="595"/>
      <c r="L28" s="234" t="s">
        <v>366</v>
      </c>
      <c r="M28" s="556"/>
      <c r="N28" s="597"/>
      <c r="O28" s="587"/>
      <c r="P28" s="587"/>
      <c r="Q28" s="588"/>
      <c r="R28" s="588"/>
      <c r="S28" s="553"/>
      <c r="T28" s="553"/>
      <c r="U28" s="553"/>
      <c r="V28" s="553"/>
      <c r="W28" s="553"/>
      <c r="X28" s="553"/>
      <c r="Y28" s="553"/>
      <c r="Z28" s="553"/>
      <c r="AA28" s="553"/>
      <c r="AB28" s="553"/>
      <c r="AC28" s="553"/>
      <c r="AD28" s="553"/>
      <c r="AE28" s="565"/>
      <c r="AF28" s="565"/>
      <c r="AG28" s="565"/>
      <c r="AH28" s="565"/>
      <c r="AI28" s="430"/>
      <c r="AJ28" s="568"/>
      <c r="AK28" s="430"/>
      <c r="AL28" s="571"/>
      <c r="AM28" s="430"/>
      <c r="AN28" s="433"/>
      <c r="AO28" s="430"/>
      <c r="AP28" s="433"/>
      <c r="AQ28" s="430"/>
      <c r="AR28" s="12"/>
    </row>
    <row r="29" spans="1:44" ht="38.25" x14ac:dyDescent="0.25">
      <c r="A29" s="340"/>
      <c r="B29" s="340"/>
      <c r="C29" s="340"/>
      <c r="D29" s="340"/>
      <c r="E29" s="590"/>
      <c r="F29" s="592"/>
      <c r="G29" s="338"/>
      <c r="H29" s="180" t="s">
        <v>367</v>
      </c>
      <c r="I29" s="145">
        <v>0.1</v>
      </c>
      <c r="J29" s="562"/>
      <c r="K29" s="595"/>
      <c r="L29" s="234" t="s">
        <v>368</v>
      </c>
      <c r="M29" s="556"/>
      <c r="N29" s="597"/>
      <c r="O29" s="587"/>
      <c r="P29" s="587"/>
      <c r="Q29" s="588"/>
      <c r="R29" s="588"/>
      <c r="S29" s="553"/>
      <c r="T29" s="553"/>
      <c r="U29" s="553"/>
      <c r="V29" s="553"/>
      <c r="W29" s="553"/>
      <c r="X29" s="553"/>
      <c r="Y29" s="553"/>
      <c r="Z29" s="553"/>
      <c r="AA29" s="553"/>
      <c r="AB29" s="553"/>
      <c r="AC29" s="553"/>
      <c r="AD29" s="553"/>
      <c r="AE29" s="565"/>
      <c r="AF29" s="565"/>
      <c r="AG29" s="565"/>
      <c r="AH29" s="565"/>
      <c r="AI29" s="430"/>
      <c r="AJ29" s="568"/>
      <c r="AK29" s="430"/>
      <c r="AL29" s="571"/>
      <c r="AM29" s="430"/>
      <c r="AN29" s="433"/>
      <c r="AO29" s="430"/>
      <c r="AP29" s="433"/>
      <c r="AQ29" s="430"/>
      <c r="AR29" s="12"/>
    </row>
    <row r="30" spans="1:44" ht="38.25" x14ac:dyDescent="0.25">
      <c r="A30" s="340"/>
      <c r="B30" s="340"/>
      <c r="C30" s="340"/>
      <c r="D30" s="340"/>
      <c r="E30" s="590"/>
      <c r="F30" s="592"/>
      <c r="G30" s="338"/>
      <c r="H30" s="180" t="s">
        <v>369</v>
      </c>
      <c r="I30" s="145">
        <v>0.05</v>
      </c>
      <c r="J30" s="562"/>
      <c r="K30" s="595"/>
      <c r="L30" s="234" t="s">
        <v>370</v>
      </c>
      <c r="M30" s="556"/>
      <c r="N30" s="597"/>
      <c r="O30" s="587"/>
      <c r="P30" s="587"/>
      <c r="Q30" s="588"/>
      <c r="R30" s="588"/>
      <c r="S30" s="553"/>
      <c r="T30" s="553"/>
      <c r="U30" s="553"/>
      <c r="V30" s="553"/>
      <c r="W30" s="553"/>
      <c r="X30" s="553"/>
      <c r="Y30" s="553"/>
      <c r="Z30" s="553"/>
      <c r="AA30" s="553"/>
      <c r="AB30" s="553"/>
      <c r="AC30" s="553"/>
      <c r="AD30" s="553"/>
      <c r="AE30" s="565"/>
      <c r="AF30" s="565"/>
      <c r="AG30" s="565"/>
      <c r="AH30" s="565"/>
      <c r="AI30" s="430"/>
      <c r="AJ30" s="568"/>
      <c r="AK30" s="430"/>
      <c r="AL30" s="571"/>
      <c r="AM30" s="430"/>
      <c r="AN30" s="433"/>
      <c r="AO30" s="430"/>
      <c r="AP30" s="433"/>
      <c r="AQ30" s="430"/>
      <c r="AR30" s="12"/>
    </row>
    <row r="31" spans="1:44" ht="38.25" x14ac:dyDescent="0.25">
      <c r="A31" s="340"/>
      <c r="B31" s="340"/>
      <c r="C31" s="340"/>
      <c r="D31" s="340"/>
      <c r="E31" s="590"/>
      <c r="F31" s="592"/>
      <c r="G31" s="338"/>
      <c r="H31" s="180" t="s">
        <v>371</v>
      </c>
      <c r="I31" s="145">
        <v>0.05</v>
      </c>
      <c r="J31" s="562"/>
      <c r="K31" s="595"/>
      <c r="L31" s="234" t="s">
        <v>372</v>
      </c>
      <c r="M31" s="556"/>
      <c r="N31" s="597"/>
      <c r="O31" s="587"/>
      <c r="P31" s="587"/>
      <c r="Q31" s="588"/>
      <c r="R31" s="588"/>
      <c r="S31" s="553"/>
      <c r="T31" s="553"/>
      <c r="U31" s="553"/>
      <c r="V31" s="553"/>
      <c r="W31" s="553"/>
      <c r="X31" s="553"/>
      <c r="Y31" s="553"/>
      <c r="Z31" s="553"/>
      <c r="AA31" s="553"/>
      <c r="AB31" s="553"/>
      <c r="AC31" s="553"/>
      <c r="AD31" s="553"/>
      <c r="AE31" s="565"/>
      <c r="AF31" s="565"/>
      <c r="AG31" s="565"/>
      <c r="AH31" s="565"/>
      <c r="AI31" s="430"/>
      <c r="AJ31" s="568"/>
      <c r="AK31" s="430"/>
      <c r="AL31" s="571"/>
      <c r="AM31" s="430"/>
      <c r="AN31" s="433"/>
      <c r="AO31" s="430"/>
      <c r="AP31" s="433"/>
      <c r="AQ31" s="430"/>
      <c r="AR31" s="12"/>
    </row>
    <row r="32" spans="1:44" ht="38.25" x14ac:dyDescent="0.25">
      <c r="A32" s="340"/>
      <c r="B32" s="340"/>
      <c r="C32" s="340"/>
      <c r="D32" s="340"/>
      <c r="E32" s="590"/>
      <c r="F32" s="592"/>
      <c r="G32" s="338"/>
      <c r="H32" s="180" t="s">
        <v>373</v>
      </c>
      <c r="I32" s="145">
        <v>0.2</v>
      </c>
      <c r="J32" s="562"/>
      <c r="K32" s="595"/>
      <c r="L32" s="234" t="s">
        <v>374</v>
      </c>
      <c r="M32" s="556"/>
      <c r="N32" s="561" t="s">
        <v>375</v>
      </c>
      <c r="O32" s="586">
        <v>0</v>
      </c>
      <c r="P32" s="586">
        <v>0</v>
      </c>
      <c r="Q32" s="582" t="s">
        <v>48</v>
      </c>
      <c r="R32" s="582" t="s">
        <v>49</v>
      </c>
      <c r="S32" s="552"/>
      <c r="T32" s="552"/>
      <c r="U32" s="552"/>
      <c r="V32" s="552"/>
      <c r="W32" s="552"/>
      <c r="X32" s="552"/>
      <c r="Y32" s="552"/>
      <c r="Z32" s="552"/>
      <c r="AA32" s="552"/>
      <c r="AB32" s="552"/>
      <c r="AC32" s="552"/>
      <c r="AD32" s="552"/>
      <c r="AE32" s="564"/>
      <c r="AF32" s="564"/>
      <c r="AG32" s="564"/>
      <c r="AH32" s="564"/>
      <c r="AI32" s="429" t="e">
        <f>1/K32</f>
        <v>#DIV/0!</v>
      </c>
      <c r="AJ32" s="567"/>
      <c r="AK32" s="429" t="e">
        <f>1/M32</f>
        <v>#DIV/0!</v>
      </c>
      <c r="AL32" s="570"/>
      <c r="AM32" s="429" t="e">
        <f>1/O32</f>
        <v>#DIV/0!</v>
      </c>
      <c r="AN32" s="181"/>
      <c r="AO32" s="429" t="e">
        <f>1/Q32</f>
        <v>#VALUE!</v>
      </c>
      <c r="AP32" s="432"/>
      <c r="AQ32" s="429" t="e">
        <f>SUM(AI32+AK32+AM32+AO32)</f>
        <v>#DIV/0!</v>
      </c>
      <c r="AR32" s="12"/>
    </row>
    <row r="33" spans="1:44" ht="51" x14ac:dyDescent="0.25">
      <c r="A33" s="340"/>
      <c r="B33" s="340"/>
      <c r="C33" s="340"/>
      <c r="D33" s="340"/>
      <c r="E33" s="590"/>
      <c r="F33" s="592"/>
      <c r="G33" s="338"/>
      <c r="H33" s="180" t="s">
        <v>376</v>
      </c>
      <c r="I33" s="145">
        <v>0.05</v>
      </c>
      <c r="J33" s="562"/>
      <c r="K33" s="595"/>
      <c r="L33" s="234" t="s">
        <v>377</v>
      </c>
      <c r="M33" s="556"/>
      <c r="N33" s="562"/>
      <c r="O33" s="587"/>
      <c r="P33" s="587"/>
      <c r="Q33" s="588"/>
      <c r="R33" s="588"/>
      <c r="S33" s="553"/>
      <c r="T33" s="553"/>
      <c r="U33" s="553"/>
      <c r="V33" s="553"/>
      <c r="W33" s="553"/>
      <c r="X33" s="553"/>
      <c r="Y33" s="553"/>
      <c r="Z33" s="553"/>
      <c r="AA33" s="553"/>
      <c r="AB33" s="553"/>
      <c r="AC33" s="553"/>
      <c r="AD33" s="553"/>
      <c r="AE33" s="565"/>
      <c r="AF33" s="565"/>
      <c r="AG33" s="565"/>
      <c r="AH33" s="565"/>
      <c r="AI33" s="430"/>
      <c r="AJ33" s="568"/>
      <c r="AK33" s="430"/>
      <c r="AL33" s="585"/>
      <c r="AM33" s="430"/>
      <c r="AN33" s="433"/>
      <c r="AO33" s="430"/>
      <c r="AP33" s="433"/>
      <c r="AQ33" s="430"/>
      <c r="AR33" s="12"/>
    </row>
    <row r="34" spans="1:44" ht="38.25" x14ac:dyDescent="0.25">
      <c r="A34" s="340"/>
      <c r="B34" s="340"/>
      <c r="C34" s="340"/>
      <c r="D34" s="340"/>
      <c r="E34" s="590"/>
      <c r="F34" s="592"/>
      <c r="G34" s="338"/>
      <c r="H34" s="180" t="s">
        <v>378</v>
      </c>
      <c r="I34" s="145">
        <v>0.05</v>
      </c>
      <c r="J34" s="562"/>
      <c r="K34" s="595"/>
      <c r="L34" s="234" t="s">
        <v>379</v>
      </c>
      <c r="M34" s="556"/>
      <c r="N34" s="562"/>
      <c r="O34" s="587"/>
      <c r="P34" s="587"/>
      <c r="Q34" s="588"/>
      <c r="R34" s="588"/>
      <c r="S34" s="553"/>
      <c r="T34" s="553"/>
      <c r="U34" s="553"/>
      <c r="V34" s="553"/>
      <c r="W34" s="553"/>
      <c r="X34" s="553"/>
      <c r="Y34" s="553"/>
      <c r="Z34" s="553"/>
      <c r="AA34" s="553"/>
      <c r="AB34" s="553"/>
      <c r="AC34" s="553"/>
      <c r="AD34" s="553"/>
      <c r="AE34" s="565"/>
      <c r="AF34" s="565"/>
      <c r="AG34" s="565"/>
      <c r="AH34" s="565"/>
      <c r="AI34" s="430"/>
      <c r="AJ34" s="568"/>
      <c r="AK34" s="430"/>
      <c r="AL34" s="585"/>
      <c r="AM34" s="430"/>
      <c r="AN34" s="433"/>
      <c r="AO34" s="430"/>
      <c r="AP34" s="433"/>
      <c r="AQ34" s="430"/>
      <c r="AR34" s="12"/>
    </row>
    <row r="35" spans="1:44" ht="51.75" thickBot="1" x14ac:dyDescent="0.3">
      <c r="A35" s="340"/>
      <c r="B35" s="340"/>
      <c r="C35" s="340"/>
      <c r="D35" s="340"/>
      <c r="E35" s="590"/>
      <c r="F35" s="592"/>
      <c r="G35" s="338"/>
      <c r="H35" s="180" t="s">
        <v>380</v>
      </c>
      <c r="I35" s="145">
        <v>0.1</v>
      </c>
      <c r="J35" s="562"/>
      <c r="K35" s="595"/>
      <c r="L35" s="234" t="s">
        <v>381</v>
      </c>
      <c r="M35" s="556"/>
      <c r="N35" s="561" t="s">
        <v>382</v>
      </c>
      <c r="O35" s="598">
        <v>0</v>
      </c>
      <c r="P35" s="598">
        <v>0</v>
      </c>
      <c r="Q35" s="582" t="s">
        <v>48</v>
      </c>
      <c r="R35" s="582" t="s">
        <v>49</v>
      </c>
      <c r="S35" s="552"/>
      <c r="T35" s="552"/>
      <c r="U35" s="552"/>
      <c r="V35" s="552"/>
      <c r="W35" s="552"/>
      <c r="X35" s="552"/>
      <c r="Y35" s="552"/>
      <c r="Z35" s="552"/>
      <c r="AA35" s="552"/>
      <c r="AB35" s="552"/>
      <c r="AC35" s="552"/>
      <c r="AD35" s="552"/>
      <c r="AE35" s="564"/>
      <c r="AF35" s="564"/>
      <c r="AG35" s="564"/>
      <c r="AH35" s="564"/>
      <c r="AI35" s="429" t="e">
        <f>1/K35</f>
        <v>#DIV/0!</v>
      </c>
      <c r="AJ35" s="567"/>
      <c r="AK35" s="429" t="e">
        <f>1/M35</f>
        <v>#DIV/0!</v>
      </c>
      <c r="AL35" s="570"/>
      <c r="AM35" s="429" t="e">
        <f>1/O35</f>
        <v>#DIV/0!</v>
      </c>
      <c r="AN35" s="181"/>
      <c r="AO35" s="429" t="e">
        <f>1/Q35</f>
        <v>#VALUE!</v>
      </c>
      <c r="AP35" s="432"/>
      <c r="AQ35" s="429" t="e">
        <f>SUM(AI35+AK35+AM35+AO35)</f>
        <v>#DIV/0!</v>
      </c>
      <c r="AR35" s="12"/>
    </row>
    <row r="36" spans="1:44" ht="15.75" thickBot="1" x14ac:dyDescent="0.3">
      <c r="A36" s="342"/>
      <c r="B36" s="342"/>
      <c r="C36" s="342"/>
      <c r="D36" s="342"/>
      <c r="E36" s="591"/>
      <c r="F36" s="593"/>
      <c r="G36" s="338"/>
      <c r="H36" s="183"/>
      <c r="I36" s="149">
        <f>SUM(I26:I35)</f>
        <v>1.0000000000000002</v>
      </c>
      <c r="J36" s="563"/>
      <c r="K36" s="596"/>
      <c r="L36" s="180"/>
      <c r="M36" s="557"/>
      <c r="N36" s="563"/>
      <c r="O36" s="599"/>
      <c r="P36" s="599"/>
      <c r="Q36" s="583"/>
      <c r="R36" s="583"/>
      <c r="S36" s="554"/>
      <c r="T36" s="554"/>
      <c r="U36" s="554"/>
      <c r="V36" s="554"/>
      <c r="W36" s="554"/>
      <c r="X36" s="554"/>
      <c r="Y36" s="554"/>
      <c r="Z36" s="554"/>
      <c r="AA36" s="554"/>
      <c r="AB36" s="554"/>
      <c r="AC36" s="554"/>
      <c r="AD36" s="554"/>
      <c r="AE36" s="566"/>
      <c r="AF36" s="566"/>
      <c r="AG36" s="566"/>
      <c r="AH36" s="566"/>
      <c r="AI36" s="431"/>
      <c r="AJ36" s="569"/>
      <c r="AK36" s="431"/>
      <c r="AL36" s="584"/>
      <c r="AM36" s="431"/>
      <c r="AN36" s="184"/>
      <c r="AO36" s="431"/>
      <c r="AP36" s="434"/>
      <c r="AQ36" s="431"/>
      <c r="AR36" s="12"/>
    </row>
    <row r="37" spans="1:44" x14ac:dyDescent="0.25">
      <c r="A37" s="159"/>
      <c r="B37" s="159"/>
      <c r="C37" s="159"/>
      <c r="D37" s="159"/>
      <c r="E37" s="235"/>
      <c r="F37" s="34"/>
      <c r="G37" s="220"/>
      <c r="H37" s="221"/>
      <c r="I37" s="222"/>
      <c r="J37" s="223"/>
      <c r="K37" s="224"/>
      <c r="L37" s="225"/>
      <c r="M37" s="223"/>
      <c r="N37" s="223"/>
      <c r="O37" s="35"/>
      <c r="P37" s="35"/>
      <c r="Q37" s="226"/>
      <c r="R37" s="226"/>
      <c r="S37" s="227"/>
      <c r="T37" s="227"/>
      <c r="U37" s="227"/>
      <c r="V37" s="227"/>
      <c r="W37" s="227"/>
      <c r="X37" s="227"/>
      <c r="Y37" s="227"/>
      <c r="Z37" s="227"/>
      <c r="AA37" s="227"/>
      <c r="AB37" s="227"/>
      <c r="AC37" s="227"/>
      <c r="AD37" s="227"/>
      <c r="AE37" s="228"/>
      <c r="AF37" s="228"/>
      <c r="AG37" s="228"/>
      <c r="AH37" s="228"/>
      <c r="AI37" s="229"/>
      <c r="AJ37" s="230"/>
      <c r="AK37" s="229"/>
      <c r="AL37" s="36"/>
      <c r="AM37" s="229"/>
      <c r="AN37" s="231"/>
      <c r="AO37" s="229"/>
      <c r="AP37" s="231"/>
      <c r="AQ37" s="229"/>
      <c r="AR37" s="12"/>
    </row>
    <row r="38" spans="1:44" x14ac:dyDescent="0.25">
      <c r="F38" t="s">
        <v>31</v>
      </c>
      <c r="G38" s="178" t="e">
        <f>AK26</f>
        <v>#DIV/0!</v>
      </c>
      <c r="L38" s="179"/>
    </row>
    <row r="39" spans="1:44" x14ac:dyDescent="0.25">
      <c r="F39" t="s">
        <v>32</v>
      </c>
      <c r="G39" s="178" t="e">
        <f>AM26</f>
        <v>#DIV/0!</v>
      </c>
      <c r="L39" s="179"/>
    </row>
    <row r="40" spans="1:44" x14ac:dyDescent="0.25">
      <c r="F40" t="s">
        <v>33</v>
      </c>
      <c r="G40" s="178" t="e">
        <f>AQ26</f>
        <v>#VALUE!</v>
      </c>
      <c r="L40" s="179"/>
    </row>
    <row r="41" spans="1:44" x14ac:dyDescent="0.25">
      <c r="F41" t="s">
        <v>34</v>
      </c>
      <c r="G41" s="178">
        <v>1</v>
      </c>
      <c r="L41" s="236"/>
    </row>
    <row r="42" spans="1:44" x14ac:dyDescent="0.25">
      <c r="L42" s="179"/>
    </row>
    <row r="43" spans="1:44" x14ac:dyDescent="0.25">
      <c r="L43" s="179"/>
    </row>
    <row r="44" spans="1:44" x14ac:dyDescent="0.25">
      <c r="L44" s="179"/>
    </row>
    <row r="46" spans="1:44" x14ac:dyDescent="0.25">
      <c r="L46" s="178"/>
    </row>
  </sheetData>
  <mergeCells count="222">
    <mergeCell ref="A14:A25"/>
    <mergeCell ref="B14:B25"/>
    <mergeCell ref="A26:A36"/>
    <mergeCell ref="B26:B36"/>
    <mergeCell ref="C26:C36"/>
    <mergeCell ref="D26:D36"/>
    <mergeCell ref="A1:F5"/>
    <mergeCell ref="AP1:AQ1"/>
    <mergeCell ref="AP2:AQ2"/>
    <mergeCell ref="AP3:AQ3"/>
    <mergeCell ref="A6:F7"/>
    <mergeCell ref="G6:J7"/>
    <mergeCell ref="C20:C25"/>
    <mergeCell ref="D20:D25"/>
    <mergeCell ref="C14:C19"/>
    <mergeCell ref="D14:D19"/>
    <mergeCell ref="E8:AJ8"/>
    <mergeCell ref="A9:D9"/>
    <mergeCell ref="E9:R9"/>
    <mergeCell ref="S9:AD9"/>
    <mergeCell ref="AI9:AQ9"/>
    <mergeCell ref="A10:A12"/>
    <mergeCell ref="B10:B12"/>
    <mergeCell ref="C10:C12"/>
    <mergeCell ref="D10:D12"/>
    <mergeCell ref="F10:F11"/>
    <mergeCell ref="O10:O11"/>
    <mergeCell ref="P10:P11"/>
    <mergeCell ref="Q10:R10"/>
    <mergeCell ref="S10:AD10"/>
    <mergeCell ref="G10:G11"/>
    <mergeCell ref="H10:H11"/>
    <mergeCell ref="I10:I11"/>
    <mergeCell ref="J10:J11"/>
    <mergeCell ref="K10:K11"/>
    <mergeCell ref="L10:L11"/>
    <mergeCell ref="AQ10:AQ11"/>
    <mergeCell ref="E12:F12"/>
    <mergeCell ref="G12:R12"/>
    <mergeCell ref="A13:D13"/>
    <mergeCell ref="E13:R13"/>
    <mergeCell ref="E14:E19"/>
    <mergeCell ref="AK10:AK11"/>
    <mergeCell ref="AL10:AL11"/>
    <mergeCell ref="AM10:AM11"/>
    <mergeCell ref="AN10:AN11"/>
    <mergeCell ref="AO10:AO11"/>
    <mergeCell ref="AP10:AP11"/>
    <mergeCell ref="AE10:AE12"/>
    <mergeCell ref="AF10:AF12"/>
    <mergeCell ref="AG10:AG12"/>
    <mergeCell ref="AH10:AH12"/>
    <mergeCell ref="AI10:AI11"/>
    <mergeCell ref="AJ10:AJ11"/>
    <mergeCell ref="M10:M11"/>
    <mergeCell ref="N10:N11"/>
    <mergeCell ref="N14:N19"/>
    <mergeCell ref="O14:O19"/>
    <mergeCell ref="P14:P19"/>
    <mergeCell ref="Q14:Q19"/>
    <mergeCell ref="R14:R19"/>
    <mergeCell ref="S14:S19"/>
    <mergeCell ref="F14:F19"/>
    <mergeCell ref="G14:G19"/>
    <mergeCell ref="J14:J19"/>
    <mergeCell ref="K14:K19"/>
    <mergeCell ref="L14:L19"/>
    <mergeCell ref="M14:M36"/>
    <mergeCell ref="Z14:Z19"/>
    <mergeCell ref="Q20:Q25"/>
    <mergeCell ref="R20:R25"/>
    <mergeCell ref="S20:S25"/>
    <mergeCell ref="W26:W31"/>
    <mergeCell ref="X26:X31"/>
    <mergeCell ref="Y26:Y31"/>
    <mergeCell ref="Z26:Z31"/>
    <mergeCell ref="O26:O31"/>
    <mergeCell ref="P26:P31"/>
    <mergeCell ref="Q26:Q31"/>
    <mergeCell ref="R26:R31"/>
    <mergeCell ref="S26:S31"/>
    <mergeCell ref="T26:T31"/>
    <mergeCell ref="O35:O36"/>
    <mergeCell ref="P35:P36"/>
    <mergeCell ref="AA14:AA19"/>
    <mergeCell ref="AB14:AB19"/>
    <mergeCell ref="AC14:AC19"/>
    <mergeCell ref="AD14:AD19"/>
    <mergeCell ref="AE14:AE19"/>
    <mergeCell ref="T14:T19"/>
    <mergeCell ref="U14:U19"/>
    <mergeCell ref="V14:V19"/>
    <mergeCell ref="W14:W19"/>
    <mergeCell ref="X14:X19"/>
    <mergeCell ref="Y14:Y19"/>
    <mergeCell ref="AL14:AL19"/>
    <mergeCell ref="AM14:AM19"/>
    <mergeCell ref="AN14:AN19"/>
    <mergeCell ref="AO14:AO19"/>
    <mergeCell ref="AP14:AP19"/>
    <mergeCell ref="AQ14:AQ19"/>
    <mergeCell ref="AF14:AF19"/>
    <mergeCell ref="AG14:AG19"/>
    <mergeCell ref="AH14:AH19"/>
    <mergeCell ref="AI14:AI19"/>
    <mergeCell ref="AJ14:AJ19"/>
    <mergeCell ref="AK14:AK19"/>
    <mergeCell ref="E20:E25"/>
    <mergeCell ref="F20:F25"/>
    <mergeCell ref="G20:G25"/>
    <mergeCell ref="J20:J25"/>
    <mergeCell ref="K20:K25"/>
    <mergeCell ref="L20:L25"/>
    <mergeCell ref="AO20:AO25"/>
    <mergeCell ref="AP20:AP25"/>
    <mergeCell ref="AQ20:AQ25"/>
    <mergeCell ref="AN21:AN25"/>
    <mergeCell ref="AF20:AF25"/>
    <mergeCell ref="AG20:AG25"/>
    <mergeCell ref="AH20:AH25"/>
    <mergeCell ref="AI20:AI25"/>
    <mergeCell ref="AJ20:AJ25"/>
    <mergeCell ref="AK20:AK25"/>
    <mergeCell ref="E26:E36"/>
    <mergeCell ref="F26:F36"/>
    <mergeCell ref="G26:G36"/>
    <mergeCell ref="J26:J36"/>
    <mergeCell ref="K26:K36"/>
    <mergeCell ref="N26:N31"/>
    <mergeCell ref="N35:N36"/>
    <mergeCell ref="AL20:AL25"/>
    <mergeCell ref="AM20:AM25"/>
    <mergeCell ref="Z20:Z25"/>
    <mergeCell ref="AA20:AA25"/>
    <mergeCell ref="AB20:AB25"/>
    <mergeCell ref="AC20:AC25"/>
    <mergeCell ref="AD20:AD25"/>
    <mergeCell ref="AE20:AE25"/>
    <mergeCell ref="T20:T25"/>
    <mergeCell ref="U20:U25"/>
    <mergeCell ref="V20:V25"/>
    <mergeCell ref="W20:W25"/>
    <mergeCell ref="X20:X25"/>
    <mergeCell ref="Y20:Y25"/>
    <mergeCell ref="N20:N25"/>
    <mergeCell ref="O20:O25"/>
    <mergeCell ref="P20:P25"/>
    <mergeCell ref="AM26:AM31"/>
    <mergeCell ref="AO26:AO31"/>
    <mergeCell ref="AP26:AP31"/>
    <mergeCell ref="AQ26:AQ31"/>
    <mergeCell ref="AN27:AN31"/>
    <mergeCell ref="N32:N34"/>
    <mergeCell ref="O32:O34"/>
    <mergeCell ref="P32:P34"/>
    <mergeCell ref="Q32:Q34"/>
    <mergeCell ref="R32:R34"/>
    <mergeCell ref="AG26:AG31"/>
    <mergeCell ref="AH26:AH31"/>
    <mergeCell ref="AI26:AI31"/>
    <mergeCell ref="AJ26:AJ31"/>
    <mergeCell ref="AK26:AK31"/>
    <mergeCell ref="AL26:AL31"/>
    <mergeCell ref="AA26:AA31"/>
    <mergeCell ref="AB26:AB31"/>
    <mergeCell ref="AC26:AC31"/>
    <mergeCell ref="AD26:AD31"/>
    <mergeCell ref="AE26:AE31"/>
    <mergeCell ref="AF26:AF31"/>
    <mergeCell ref="U26:U31"/>
    <mergeCell ref="V26:V31"/>
    <mergeCell ref="AP32:AP34"/>
    <mergeCell ref="AQ32:AQ34"/>
    <mergeCell ref="AN33:AN34"/>
    <mergeCell ref="AE32:AE34"/>
    <mergeCell ref="AF32:AF34"/>
    <mergeCell ref="AG32:AG34"/>
    <mergeCell ref="AH32:AH34"/>
    <mergeCell ref="AI32:AI34"/>
    <mergeCell ref="AJ32:AJ34"/>
    <mergeCell ref="AK32:AK34"/>
    <mergeCell ref="AL32:AL34"/>
    <mergeCell ref="AM32:AM34"/>
    <mergeCell ref="S32:S34"/>
    <mergeCell ref="T32:T34"/>
    <mergeCell ref="U32:U34"/>
    <mergeCell ref="V32:V34"/>
    <mergeCell ref="W32:W34"/>
    <mergeCell ref="X32:X34"/>
    <mergeCell ref="AA35:AA36"/>
    <mergeCell ref="AB35:AB36"/>
    <mergeCell ref="AC35:AC36"/>
    <mergeCell ref="Y32:Y34"/>
    <mergeCell ref="Z32:Z34"/>
    <mergeCell ref="AA32:AA34"/>
    <mergeCell ref="AB32:AB34"/>
    <mergeCell ref="AC32:AC34"/>
    <mergeCell ref="AD32:AD34"/>
    <mergeCell ref="U35:U36"/>
    <mergeCell ref="V35:V36"/>
    <mergeCell ref="W35:W36"/>
    <mergeCell ref="X35:X36"/>
    <mergeCell ref="Y35:Y36"/>
    <mergeCell ref="Z35:Z36"/>
    <mergeCell ref="AM35:AM36"/>
    <mergeCell ref="AO35:AO36"/>
    <mergeCell ref="AO32:AO34"/>
    <mergeCell ref="Q35:Q36"/>
    <mergeCell ref="R35:R36"/>
    <mergeCell ref="S35:S36"/>
    <mergeCell ref="T35:T36"/>
    <mergeCell ref="AD35:AD36"/>
    <mergeCell ref="AE35:AE36"/>
    <mergeCell ref="AP35:AP36"/>
    <mergeCell ref="AQ35:AQ36"/>
    <mergeCell ref="AG35:AG36"/>
    <mergeCell ref="AH35:AH36"/>
    <mergeCell ref="AI35:AI36"/>
    <mergeCell ref="AJ35:AJ36"/>
    <mergeCell ref="AK35:AK36"/>
    <mergeCell ref="AL35:AL36"/>
    <mergeCell ref="AF35:AF36"/>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R52"/>
  <sheetViews>
    <sheetView topLeftCell="A16" workbookViewId="0">
      <selection activeCell="B32" sqref="B32:B36"/>
    </sheetView>
  </sheetViews>
  <sheetFormatPr baseColWidth="10" defaultRowHeight="15" x14ac:dyDescent="0.25"/>
  <cols>
    <col min="1" max="1" width="18.7109375" customWidth="1"/>
    <col min="2" max="2" width="19.7109375" bestFit="1" customWidth="1"/>
    <col min="5" max="5" width="16.140625" customWidth="1"/>
    <col min="6" max="6" width="43.140625" customWidth="1"/>
    <col min="7" max="7" width="29.5703125" customWidth="1"/>
    <col min="8" max="8" width="34.140625" customWidth="1"/>
    <col min="9" max="9" width="7.5703125" customWidth="1"/>
    <col min="10" max="10" width="26.42578125" customWidth="1"/>
    <col min="11" max="11" width="17.140625" customWidth="1"/>
    <col min="12" max="12" width="19.140625" customWidth="1"/>
    <col min="13" max="13" width="18.42578125" customWidth="1"/>
    <col min="14" max="14" width="17.5703125" customWidth="1"/>
    <col min="15" max="15" width="18.85546875" customWidth="1"/>
    <col min="16" max="16" width="18.7109375" customWidth="1"/>
    <col min="17" max="18" width="15.85546875" customWidth="1"/>
    <col min="19" max="19" width="11.85546875" hidden="1" customWidth="1"/>
    <col min="20" max="20" width="8" hidden="1" customWidth="1"/>
    <col min="21" max="21" width="9.140625" hidden="1" customWidth="1"/>
    <col min="22" max="22" width="11.7109375" hidden="1" customWidth="1"/>
    <col min="23" max="23" width="10" hidden="1" customWidth="1"/>
    <col min="24" max="24" width="9.140625" hidden="1" customWidth="1"/>
    <col min="25" max="26" width="9.28515625" hidden="1" customWidth="1"/>
    <col min="27" max="27" width="9" hidden="1" customWidth="1"/>
    <col min="28" max="28" width="8.5703125" hidden="1" customWidth="1"/>
    <col min="29" max="29" width="9.140625" hidden="1" customWidth="1"/>
    <col min="30" max="30" width="8.140625" hidden="1" customWidth="1"/>
    <col min="31" max="33" width="15.42578125" hidden="1" customWidth="1"/>
    <col min="34" max="34" width="0.42578125" hidden="1" customWidth="1"/>
    <col min="35" max="35" width="11.7109375" customWidth="1"/>
    <col min="36" max="36" width="66.28515625" customWidth="1"/>
    <col min="37" max="37" width="9.5703125" customWidth="1"/>
    <col min="38" max="38" width="60.42578125" customWidth="1"/>
    <col min="39" max="39" width="13.42578125" customWidth="1"/>
    <col min="40" max="40" width="56.140625" customWidth="1"/>
    <col min="41" max="41" width="9.5703125" customWidth="1"/>
    <col min="42" max="42" width="58.7109375" customWidth="1"/>
    <col min="43" max="43" width="9.5703125" customWidth="1"/>
    <col min="261" max="261" width="16.140625" customWidth="1"/>
    <col min="262" max="262" width="43.140625" customWidth="1"/>
    <col min="263" max="263" width="29.5703125" customWidth="1"/>
    <col min="264" max="264" width="34.140625" customWidth="1"/>
    <col min="265" max="265" width="7.5703125" customWidth="1"/>
    <col min="266" max="266" width="26.42578125" customWidth="1"/>
    <col min="267" max="267" width="17.140625" customWidth="1"/>
    <col min="268" max="268" width="19.140625" customWidth="1"/>
    <col min="269" max="269" width="18.42578125" customWidth="1"/>
    <col min="270" max="270" width="17.5703125" customWidth="1"/>
    <col min="271" max="271" width="18.85546875" customWidth="1"/>
    <col min="272" max="272" width="18.7109375" customWidth="1"/>
    <col min="273" max="274" width="15.85546875" customWidth="1"/>
    <col min="275" max="275" width="11.85546875" customWidth="1"/>
    <col min="276" max="276" width="8" customWidth="1"/>
    <col min="277" max="277" width="9.140625" customWidth="1"/>
    <col min="278" max="278" width="11.7109375" customWidth="1"/>
    <col min="279" max="279" width="10" customWidth="1"/>
    <col min="280" max="280" width="9.140625" customWidth="1"/>
    <col min="281" max="282" width="9.28515625" customWidth="1"/>
    <col min="283" max="283" width="9" customWidth="1"/>
    <col min="284" max="284" width="8.5703125" customWidth="1"/>
    <col min="285" max="285" width="9.140625" customWidth="1"/>
    <col min="286" max="286" width="8.140625" customWidth="1"/>
    <col min="287" max="290" width="15.42578125" customWidth="1"/>
    <col min="291" max="291" width="11.7109375" customWidth="1"/>
    <col min="292" max="292" width="66.28515625" customWidth="1"/>
    <col min="293" max="293" width="9.5703125" customWidth="1"/>
    <col min="294" max="294" width="60.42578125" customWidth="1"/>
    <col min="295" max="295" width="13.42578125" customWidth="1"/>
    <col min="296" max="296" width="56.140625" customWidth="1"/>
    <col min="297" max="297" width="9.5703125" customWidth="1"/>
    <col min="298" max="298" width="58.7109375" customWidth="1"/>
    <col min="299" max="299" width="9.5703125" customWidth="1"/>
    <col min="517" max="517" width="16.140625" customWidth="1"/>
    <col min="518" max="518" width="43.140625" customWidth="1"/>
    <col min="519" max="519" width="29.5703125" customWidth="1"/>
    <col min="520" max="520" width="34.140625" customWidth="1"/>
    <col min="521" max="521" width="7.5703125" customWidth="1"/>
    <col min="522" max="522" width="26.42578125" customWidth="1"/>
    <col min="523" max="523" width="17.140625" customWidth="1"/>
    <col min="524" max="524" width="19.140625" customWidth="1"/>
    <col min="525" max="525" width="18.42578125" customWidth="1"/>
    <col min="526" max="526" width="17.5703125" customWidth="1"/>
    <col min="527" max="527" width="18.85546875" customWidth="1"/>
    <col min="528" max="528" width="18.7109375" customWidth="1"/>
    <col min="529" max="530" width="15.85546875" customWidth="1"/>
    <col min="531" max="531" width="11.85546875" customWidth="1"/>
    <col min="532" max="532" width="8" customWidth="1"/>
    <col min="533" max="533" width="9.140625" customWidth="1"/>
    <col min="534" max="534" width="11.7109375" customWidth="1"/>
    <col min="535" max="535" width="10" customWidth="1"/>
    <col min="536" max="536" width="9.140625" customWidth="1"/>
    <col min="537" max="538" width="9.28515625" customWidth="1"/>
    <col min="539" max="539" width="9" customWidth="1"/>
    <col min="540" max="540" width="8.5703125" customWidth="1"/>
    <col min="541" max="541" width="9.140625" customWidth="1"/>
    <col min="542" max="542" width="8.140625" customWidth="1"/>
    <col min="543" max="546" width="15.42578125" customWidth="1"/>
    <col min="547" max="547" width="11.7109375" customWidth="1"/>
    <col min="548" max="548" width="66.28515625" customWidth="1"/>
    <col min="549" max="549" width="9.5703125" customWidth="1"/>
    <col min="550" max="550" width="60.42578125" customWidth="1"/>
    <col min="551" max="551" width="13.42578125" customWidth="1"/>
    <col min="552" max="552" width="56.140625" customWidth="1"/>
    <col min="553" max="553" width="9.5703125" customWidth="1"/>
    <col min="554" max="554" width="58.7109375" customWidth="1"/>
    <col min="555" max="555" width="9.5703125" customWidth="1"/>
    <col min="773" max="773" width="16.140625" customWidth="1"/>
    <col min="774" max="774" width="43.140625" customWidth="1"/>
    <col min="775" max="775" width="29.5703125" customWidth="1"/>
    <col min="776" max="776" width="34.140625" customWidth="1"/>
    <col min="777" max="777" width="7.5703125" customWidth="1"/>
    <col min="778" max="778" width="26.42578125" customWidth="1"/>
    <col min="779" max="779" width="17.140625" customWidth="1"/>
    <col min="780" max="780" width="19.140625" customWidth="1"/>
    <col min="781" max="781" width="18.42578125" customWidth="1"/>
    <col min="782" max="782" width="17.5703125" customWidth="1"/>
    <col min="783" max="783" width="18.85546875" customWidth="1"/>
    <col min="784" max="784" width="18.7109375" customWidth="1"/>
    <col min="785" max="786" width="15.85546875" customWidth="1"/>
    <col min="787" max="787" width="11.85546875" customWidth="1"/>
    <col min="788" max="788" width="8" customWidth="1"/>
    <col min="789" max="789" width="9.140625" customWidth="1"/>
    <col min="790" max="790" width="11.7109375" customWidth="1"/>
    <col min="791" max="791" width="10" customWidth="1"/>
    <col min="792" max="792" width="9.140625" customWidth="1"/>
    <col min="793" max="794" width="9.28515625" customWidth="1"/>
    <col min="795" max="795" width="9" customWidth="1"/>
    <col min="796" max="796" width="8.5703125" customWidth="1"/>
    <col min="797" max="797" width="9.140625" customWidth="1"/>
    <col min="798" max="798" width="8.140625" customWidth="1"/>
    <col min="799" max="802" width="15.42578125" customWidth="1"/>
    <col min="803" max="803" width="11.7109375" customWidth="1"/>
    <col min="804" max="804" width="66.28515625" customWidth="1"/>
    <col min="805" max="805" width="9.5703125" customWidth="1"/>
    <col min="806" max="806" width="60.42578125" customWidth="1"/>
    <col min="807" max="807" width="13.42578125" customWidth="1"/>
    <col min="808" max="808" width="56.140625" customWidth="1"/>
    <col min="809" max="809" width="9.5703125" customWidth="1"/>
    <col min="810" max="810" width="58.7109375" customWidth="1"/>
    <col min="811" max="811" width="9.5703125" customWidth="1"/>
    <col min="1029" max="1029" width="16.140625" customWidth="1"/>
    <col min="1030" max="1030" width="43.140625" customWidth="1"/>
    <col min="1031" max="1031" width="29.5703125" customWidth="1"/>
    <col min="1032" max="1032" width="34.140625" customWidth="1"/>
    <col min="1033" max="1033" width="7.5703125" customWidth="1"/>
    <col min="1034" max="1034" width="26.42578125" customWidth="1"/>
    <col min="1035" max="1035" width="17.140625" customWidth="1"/>
    <col min="1036" max="1036" width="19.140625" customWidth="1"/>
    <col min="1037" max="1037" width="18.42578125" customWidth="1"/>
    <col min="1038" max="1038" width="17.5703125" customWidth="1"/>
    <col min="1039" max="1039" width="18.85546875" customWidth="1"/>
    <col min="1040" max="1040" width="18.7109375" customWidth="1"/>
    <col min="1041" max="1042" width="15.85546875" customWidth="1"/>
    <col min="1043" max="1043" width="11.85546875" customWidth="1"/>
    <col min="1044" max="1044" width="8" customWidth="1"/>
    <col min="1045" max="1045" width="9.140625" customWidth="1"/>
    <col min="1046" max="1046" width="11.7109375" customWidth="1"/>
    <col min="1047" max="1047" width="10" customWidth="1"/>
    <col min="1048" max="1048" width="9.140625" customWidth="1"/>
    <col min="1049" max="1050" width="9.28515625" customWidth="1"/>
    <col min="1051" max="1051" width="9" customWidth="1"/>
    <col min="1052" max="1052" width="8.5703125" customWidth="1"/>
    <col min="1053" max="1053" width="9.140625" customWidth="1"/>
    <col min="1054" max="1054" width="8.140625" customWidth="1"/>
    <col min="1055" max="1058" width="15.42578125" customWidth="1"/>
    <col min="1059" max="1059" width="11.7109375" customWidth="1"/>
    <col min="1060" max="1060" width="66.28515625" customWidth="1"/>
    <col min="1061" max="1061" width="9.5703125" customWidth="1"/>
    <col min="1062" max="1062" width="60.42578125" customWidth="1"/>
    <col min="1063" max="1063" width="13.42578125" customWidth="1"/>
    <col min="1064" max="1064" width="56.140625" customWidth="1"/>
    <col min="1065" max="1065" width="9.5703125" customWidth="1"/>
    <col min="1066" max="1066" width="58.7109375" customWidth="1"/>
    <col min="1067" max="1067" width="9.5703125" customWidth="1"/>
    <col min="1285" max="1285" width="16.140625" customWidth="1"/>
    <col min="1286" max="1286" width="43.140625" customWidth="1"/>
    <col min="1287" max="1287" width="29.5703125" customWidth="1"/>
    <col min="1288" max="1288" width="34.140625" customWidth="1"/>
    <col min="1289" max="1289" width="7.5703125" customWidth="1"/>
    <col min="1290" max="1290" width="26.42578125" customWidth="1"/>
    <col min="1291" max="1291" width="17.140625" customWidth="1"/>
    <col min="1292" max="1292" width="19.140625" customWidth="1"/>
    <col min="1293" max="1293" width="18.42578125" customWidth="1"/>
    <col min="1294" max="1294" width="17.5703125" customWidth="1"/>
    <col min="1295" max="1295" width="18.85546875" customWidth="1"/>
    <col min="1296" max="1296" width="18.7109375" customWidth="1"/>
    <col min="1297" max="1298" width="15.85546875" customWidth="1"/>
    <col min="1299" max="1299" width="11.85546875" customWidth="1"/>
    <col min="1300" max="1300" width="8" customWidth="1"/>
    <col min="1301" max="1301" width="9.140625" customWidth="1"/>
    <col min="1302" max="1302" width="11.7109375" customWidth="1"/>
    <col min="1303" max="1303" width="10" customWidth="1"/>
    <col min="1304" max="1304" width="9.140625" customWidth="1"/>
    <col min="1305" max="1306" width="9.28515625" customWidth="1"/>
    <col min="1307" max="1307" width="9" customWidth="1"/>
    <col min="1308" max="1308" width="8.5703125" customWidth="1"/>
    <col min="1309" max="1309" width="9.140625" customWidth="1"/>
    <col min="1310" max="1310" width="8.140625" customWidth="1"/>
    <col min="1311" max="1314" width="15.42578125" customWidth="1"/>
    <col min="1315" max="1315" width="11.7109375" customWidth="1"/>
    <col min="1316" max="1316" width="66.28515625" customWidth="1"/>
    <col min="1317" max="1317" width="9.5703125" customWidth="1"/>
    <col min="1318" max="1318" width="60.42578125" customWidth="1"/>
    <col min="1319" max="1319" width="13.42578125" customWidth="1"/>
    <col min="1320" max="1320" width="56.140625" customWidth="1"/>
    <col min="1321" max="1321" width="9.5703125" customWidth="1"/>
    <col min="1322" max="1322" width="58.7109375" customWidth="1"/>
    <col min="1323" max="1323" width="9.5703125" customWidth="1"/>
    <col min="1541" max="1541" width="16.140625" customWidth="1"/>
    <col min="1542" max="1542" width="43.140625" customWidth="1"/>
    <col min="1543" max="1543" width="29.5703125" customWidth="1"/>
    <col min="1544" max="1544" width="34.140625" customWidth="1"/>
    <col min="1545" max="1545" width="7.5703125" customWidth="1"/>
    <col min="1546" max="1546" width="26.42578125" customWidth="1"/>
    <col min="1547" max="1547" width="17.140625" customWidth="1"/>
    <col min="1548" max="1548" width="19.140625" customWidth="1"/>
    <col min="1549" max="1549" width="18.42578125" customWidth="1"/>
    <col min="1550" max="1550" width="17.5703125" customWidth="1"/>
    <col min="1551" max="1551" width="18.85546875" customWidth="1"/>
    <col min="1552" max="1552" width="18.7109375" customWidth="1"/>
    <col min="1553" max="1554" width="15.85546875" customWidth="1"/>
    <col min="1555" max="1555" width="11.85546875" customWidth="1"/>
    <col min="1556" max="1556" width="8" customWidth="1"/>
    <col min="1557" max="1557" width="9.140625" customWidth="1"/>
    <col min="1558" max="1558" width="11.7109375" customWidth="1"/>
    <col min="1559" max="1559" width="10" customWidth="1"/>
    <col min="1560" max="1560" width="9.140625" customWidth="1"/>
    <col min="1561" max="1562" width="9.28515625" customWidth="1"/>
    <col min="1563" max="1563" width="9" customWidth="1"/>
    <col min="1564" max="1564" width="8.5703125" customWidth="1"/>
    <col min="1565" max="1565" width="9.140625" customWidth="1"/>
    <col min="1566" max="1566" width="8.140625" customWidth="1"/>
    <col min="1567" max="1570" width="15.42578125" customWidth="1"/>
    <col min="1571" max="1571" width="11.7109375" customWidth="1"/>
    <col min="1572" max="1572" width="66.28515625" customWidth="1"/>
    <col min="1573" max="1573" width="9.5703125" customWidth="1"/>
    <col min="1574" max="1574" width="60.42578125" customWidth="1"/>
    <col min="1575" max="1575" width="13.42578125" customWidth="1"/>
    <col min="1576" max="1576" width="56.140625" customWidth="1"/>
    <col min="1577" max="1577" width="9.5703125" customWidth="1"/>
    <col min="1578" max="1578" width="58.7109375" customWidth="1"/>
    <col min="1579" max="1579" width="9.5703125" customWidth="1"/>
    <col min="1797" max="1797" width="16.140625" customWidth="1"/>
    <col min="1798" max="1798" width="43.140625" customWidth="1"/>
    <col min="1799" max="1799" width="29.5703125" customWidth="1"/>
    <col min="1800" max="1800" width="34.140625" customWidth="1"/>
    <col min="1801" max="1801" width="7.5703125" customWidth="1"/>
    <col min="1802" max="1802" width="26.42578125" customWidth="1"/>
    <col min="1803" max="1803" width="17.140625" customWidth="1"/>
    <col min="1804" max="1804" width="19.140625" customWidth="1"/>
    <col min="1805" max="1805" width="18.42578125" customWidth="1"/>
    <col min="1806" max="1806" width="17.5703125" customWidth="1"/>
    <col min="1807" max="1807" width="18.85546875" customWidth="1"/>
    <col min="1808" max="1808" width="18.7109375" customWidth="1"/>
    <col min="1809" max="1810" width="15.85546875" customWidth="1"/>
    <col min="1811" max="1811" width="11.85546875" customWidth="1"/>
    <col min="1812" max="1812" width="8" customWidth="1"/>
    <col min="1813" max="1813" width="9.140625" customWidth="1"/>
    <col min="1814" max="1814" width="11.7109375" customWidth="1"/>
    <col min="1815" max="1815" width="10" customWidth="1"/>
    <col min="1816" max="1816" width="9.140625" customWidth="1"/>
    <col min="1817" max="1818" width="9.28515625" customWidth="1"/>
    <col min="1819" max="1819" width="9" customWidth="1"/>
    <col min="1820" max="1820" width="8.5703125" customWidth="1"/>
    <col min="1821" max="1821" width="9.140625" customWidth="1"/>
    <col min="1822" max="1822" width="8.140625" customWidth="1"/>
    <col min="1823" max="1826" width="15.42578125" customWidth="1"/>
    <col min="1827" max="1827" width="11.7109375" customWidth="1"/>
    <col min="1828" max="1828" width="66.28515625" customWidth="1"/>
    <col min="1829" max="1829" width="9.5703125" customWidth="1"/>
    <col min="1830" max="1830" width="60.42578125" customWidth="1"/>
    <col min="1831" max="1831" width="13.42578125" customWidth="1"/>
    <col min="1832" max="1832" width="56.140625" customWidth="1"/>
    <col min="1833" max="1833" width="9.5703125" customWidth="1"/>
    <col min="1834" max="1834" width="58.7109375" customWidth="1"/>
    <col min="1835" max="1835" width="9.5703125" customWidth="1"/>
    <col min="2053" max="2053" width="16.140625" customWidth="1"/>
    <col min="2054" max="2054" width="43.140625" customWidth="1"/>
    <col min="2055" max="2055" width="29.5703125" customWidth="1"/>
    <col min="2056" max="2056" width="34.140625" customWidth="1"/>
    <col min="2057" max="2057" width="7.5703125" customWidth="1"/>
    <col min="2058" max="2058" width="26.42578125" customWidth="1"/>
    <col min="2059" max="2059" width="17.140625" customWidth="1"/>
    <col min="2060" max="2060" width="19.140625" customWidth="1"/>
    <col min="2061" max="2061" width="18.42578125" customWidth="1"/>
    <col min="2062" max="2062" width="17.5703125" customWidth="1"/>
    <col min="2063" max="2063" width="18.85546875" customWidth="1"/>
    <col min="2064" max="2064" width="18.7109375" customWidth="1"/>
    <col min="2065" max="2066" width="15.85546875" customWidth="1"/>
    <col min="2067" max="2067" width="11.85546875" customWidth="1"/>
    <col min="2068" max="2068" width="8" customWidth="1"/>
    <col min="2069" max="2069" width="9.140625" customWidth="1"/>
    <col min="2070" max="2070" width="11.7109375" customWidth="1"/>
    <col min="2071" max="2071" width="10" customWidth="1"/>
    <col min="2072" max="2072" width="9.140625" customWidth="1"/>
    <col min="2073" max="2074" width="9.28515625" customWidth="1"/>
    <col min="2075" max="2075" width="9" customWidth="1"/>
    <col min="2076" max="2076" width="8.5703125" customWidth="1"/>
    <col min="2077" max="2077" width="9.140625" customWidth="1"/>
    <col min="2078" max="2078" width="8.140625" customWidth="1"/>
    <col min="2079" max="2082" width="15.42578125" customWidth="1"/>
    <col min="2083" max="2083" width="11.7109375" customWidth="1"/>
    <col min="2084" max="2084" width="66.28515625" customWidth="1"/>
    <col min="2085" max="2085" width="9.5703125" customWidth="1"/>
    <col min="2086" max="2086" width="60.42578125" customWidth="1"/>
    <col min="2087" max="2087" width="13.42578125" customWidth="1"/>
    <col min="2088" max="2088" width="56.140625" customWidth="1"/>
    <col min="2089" max="2089" width="9.5703125" customWidth="1"/>
    <col min="2090" max="2090" width="58.7109375" customWidth="1"/>
    <col min="2091" max="2091" width="9.5703125" customWidth="1"/>
    <col min="2309" max="2309" width="16.140625" customWidth="1"/>
    <col min="2310" max="2310" width="43.140625" customWidth="1"/>
    <col min="2311" max="2311" width="29.5703125" customWidth="1"/>
    <col min="2312" max="2312" width="34.140625" customWidth="1"/>
    <col min="2313" max="2313" width="7.5703125" customWidth="1"/>
    <col min="2314" max="2314" width="26.42578125" customWidth="1"/>
    <col min="2315" max="2315" width="17.140625" customWidth="1"/>
    <col min="2316" max="2316" width="19.140625" customWidth="1"/>
    <col min="2317" max="2317" width="18.42578125" customWidth="1"/>
    <col min="2318" max="2318" width="17.5703125" customWidth="1"/>
    <col min="2319" max="2319" width="18.85546875" customWidth="1"/>
    <col min="2320" max="2320" width="18.7109375" customWidth="1"/>
    <col min="2321" max="2322" width="15.85546875" customWidth="1"/>
    <col min="2323" max="2323" width="11.85546875" customWidth="1"/>
    <col min="2324" max="2324" width="8" customWidth="1"/>
    <col min="2325" max="2325" width="9.140625" customWidth="1"/>
    <col min="2326" max="2326" width="11.7109375" customWidth="1"/>
    <col min="2327" max="2327" width="10" customWidth="1"/>
    <col min="2328" max="2328" width="9.140625" customWidth="1"/>
    <col min="2329" max="2330" width="9.28515625" customWidth="1"/>
    <col min="2331" max="2331" width="9" customWidth="1"/>
    <col min="2332" max="2332" width="8.5703125" customWidth="1"/>
    <col min="2333" max="2333" width="9.140625" customWidth="1"/>
    <col min="2334" max="2334" width="8.140625" customWidth="1"/>
    <col min="2335" max="2338" width="15.42578125" customWidth="1"/>
    <col min="2339" max="2339" width="11.7109375" customWidth="1"/>
    <col min="2340" max="2340" width="66.28515625" customWidth="1"/>
    <col min="2341" max="2341" width="9.5703125" customWidth="1"/>
    <col min="2342" max="2342" width="60.42578125" customWidth="1"/>
    <col min="2343" max="2343" width="13.42578125" customWidth="1"/>
    <col min="2344" max="2344" width="56.140625" customWidth="1"/>
    <col min="2345" max="2345" width="9.5703125" customWidth="1"/>
    <col min="2346" max="2346" width="58.7109375" customWidth="1"/>
    <col min="2347" max="2347" width="9.5703125" customWidth="1"/>
    <col min="2565" max="2565" width="16.140625" customWidth="1"/>
    <col min="2566" max="2566" width="43.140625" customWidth="1"/>
    <col min="2567" max="2567" width="29.5703125" customWidth="1"/>
    <col min="2568" max="2568" width="34.140625" customWidth="1"/>
    <col min="2569" max="2569" width="7.5703125" customWidth="1"/>
    <col min="2570" max="2570" width="26.42578125" customWidth="1"/>
    <col min="2571" max="2571" width="17.140625" customWidth="1"/>
    <col min="2572" max="2572" width="19.140625" customWidth="1"/>
    <col min="2573" max="2573" width="18.42578125" customWidth="1"/>
    <col min="2574" max="2574" width="17.5703125" customWidth="1"/>
    <col min="2575" max="2575" width="18.85546875" customWidth="1"/>
    <col min="2576" max="2576" width="18.7109375" customWidth="1"/>
    <col min="2577" max="2578" width="15.85546875" customWidth="1"/>
    <col min="2579" max="2579" width="11.85546875" customWidth="1"/>
    <col min="2580" max="2580" width="8" customWidth="1"/>
    <col min="2581" max="2581" width="9.140625" customWidth="1"/>
    <col min="2582" max="2582" width="11.7109375" customWidth="1"/>
    <col min="2583" max="2583" width="10" customWidth="1"/>
    <col min="2584" max="2584" width="9.140625" customWidth="1"/>
    <col min="2585" max="2586" width="9.28515625" customWidth="1"/>
    <col min="2587" max="2587" width="9" customWidth="1"/>
    <col min="2588" max="2588" width="8.5703125" customWidth="1"/>
    <col min="2589" max="2589" width="9.140625" customWidth="1"/>
    <col min="2590" max="2590" width="8.140625" customWidth="1"/>
    <col min="2591" max="2594" width="15.42578125" customWidth="1"/>
    <col min="2595" max="2595" width="11.7109375" customWidth="1"/>
    <col min="2596" max="2596" width="66.28515625" customWidth="1"/>
    <col min="2597" max="2597" width="9.5703125" customWidth="1"/>
    <col min="2598" max="2598" width="60.42578125" customWidth="1"/>
    <col min="2599" max="2599" width="13.42578125" customWidth="1"/>
    <col min="2600" max="2600" width="56.140625" customWidth="1"/>
    <col min="2601" max="2601" width="9.5703125" customWidth="1"/>
    <col min="2602" max="2602" width="58.7109375" customWidth="1"/>
    <col min="2603" max="2603" width="9.5703125" customWidth="1"/>
    <col min="2821" max="2821" width="16.140625" customWidth="1"/>
    <col min="2822" max="2822" width="43.140625" customWidth="1"/>
    <col min="2823" max="2823" width="29.5703125" customWidth="1"/>
    <col min="2824" max="2824" width="34.140625" customWidth="1"/>
    <col min="2825" max="2825" width="7.5703125" customWidth="1"/>
    <col min="2826" max="2826" width="26.42578125" customWidth="1"/>
    <col min="2827" max="2827" width="17.140625" customWidth="1"/>
    <col min="2828" max="2828" width="19.140625" customWidth="1"/>
    <col min="2829" max="2829" width="18.42578125" customWidth="1"/>
    <col min="2830" max="2830" width="17.5703125" customWidth="1"/>
    <col min="2831" max="2831" width="18.85546875" customWidth="1"/>
    <col min="2832" max="2832" width="18.7109375" customWidth="1"/>
    <col min="2833" max="2834" width="15.85546875" customWidth="1"/>
    <col min="2835" max="2835" width="11.85546875" customWidth="1"/>
    <col min="2836" max="2836" width="8" customWidth="1"/>
    <col min="2837" max="2837" width="9.140625" customWidth="1"/>
    <col min="2838" max="2838" width="11.7109375" customWidth="1"/>
    <col min="2839" max="2839" width="10" customWidth="1"/>
    <col min="2840" max="2840" width="9.140625" customWidth="1"/>
    <col min="2841" max="2842" width="9.28515625" customWidth="1"/>
    <col min="2843" max="2843" width="9" customWidth="1"/>
    <col min="2844" max="2844" width="8.5703125" customWidth="1"/>
    <col min="2845" max="2845" width="9.140625" customWidth="1"/>
    <col min="2846" max="2846" width="8.140625" customWidth="1"/>
    <col min="2847" max="2850" width="15.42578125" customWidth="1"/>
    <col min="2851" max="2851" width="11.7109375" customWidth="1"/>
    <col min="2852" max="2852" width="66.28515625" customWidth="1"/>
    <col min="2853" max="2853" width="9.5703125" customWidth="1"/>
    <col min="2854" max="2854" width="60.42578125" customWidth="1"/>
    <col min="2855" max="2855" width="13.42578125" customWidth="1"/>
    <col min="2856" max="2856" width="56.140625" customWidth="1"/>
    <col min="2857" max="2857" width="9.5703125" customWidth="1"/>
    <col min="2858" max="2858" width="58.7109375" customWidth="1"/>
    <col min="2859" max="2859" width="9.5703125" customWidth="1"/>
    <col min="3077" max="3077" width="16.140625" customWidth="1"/>
    <col min="3078" max="3078" width="43.140625" customWidth="1"/>
    <col min="3079" max="3079" width="29.5703125" customWidth="1"/>
    <col min="3080" max="3080" width="34.140625" customWidth="1"/>
    <col min="3081" max="3081" width="7.5703125" customWidth="1"/>
    <col min="3082" max="3082" width="26.42578125" customWidth="1"/>
    <col min="3083" max="3083" width="17.140625" customWidth="1"/>
    <col min="3084" max="3084" width="19.140625" customWidth="1"/>
    <col min="3085" max="3085" width="18.42578125" customWidth="1"/>
    <col min="3086" max="3086" width="17.5703125" customWidth="1"/>
    <col min="3087" max="3087" width="18.85546875" customWidth="1"/>
    <col min="3088" max="3088" width="18.7109375" customWidth="1"/>
    <col min="3089" max="3090" width="15.85546875" customWidth="1"/>
    <col min="3091" max="3091" width="11.85546875" customWidth="1"/>
    <col min="3092" max="3092" width="8" customWidth="1"/>
    <col min="3093" max="3093" width="9.140625" customWidth="1"/>
    <col min="3094" max="3094" width="11.7109375" customWidth="1"/>
    <col min="3095" max="3095" width="10" customWidth="1"/>
    <col min="3096" max="3096" width="9.140625" customWidth="1"/>
    <col min="3097" max="3098" width="9.28515625" customWidth="1"/>
    <col min="3099" max="3099" width="9" customWidth="1"/>
    <col min="3100" max="3100" width="8.5703125" customWidth="1"/>
    <col min="3101" max="3101" width="9.140625" customWidth="1"/>
    <col min="3102" max="3102" width="8.140625" customWidth="1"/>
    <col min="3103" max="3106" width="15.42578125" customWidth="1"/>
    <col min="3107" max="3107" width="11.7109375" customWidth="1"/>
    <col min="3108" max="3108" width="66.28515625" customWidth="1"/>
    <col min="3109" max="3109" width="9.5703125" customWidth="1"/>
    <col min="3110" max="3110" width="60.42578125" customWidth="1"/>
    <col min="3111" max="3111" width="13.42578125" customWidth="1"/>
    <col min="3112" max="3112" width="56.140625" customWidth="1"/>
    <col min="3113" max="3113" width="9.5703125" customWidth="1"/>
    <col min="3114" max="3114" width="58.7109375" customWidth="1"/>
    <col min="3115" max="3115" width="9.5703125" customWidth="1"/>
    <col min="3333" max="3333" width="16.140625" customWidth="1"/>
    <col min="3334" max="3334" width="43.140625" customWidth="1"/>
    <col min="3335" max="3335" width="29.5703125" customWidth="1"/>
    <col min="3336" max="3336" width="34.140625" customWidth="1"/>
    <col min="3337" max="3337" width="7.5703125" customWidth="1"/>
    <col min="3338" max="3338" width="26.42578125" customWidth="1"/>
    <col min="3339" max="3339" width="17.140625" customWidth="1"/>
    <col min="3340" max="3340" width="19.140625" customWidth="1"/>
    <col min="3341" max="3341" width="18.42578125" customWidth="1"/>
    <col min="3342" max="3342" width="17.5703125" customWidth="1"/>
    <col min="3343" max="3343" width="18.85546875" customWidth="1"/>
    <col min="3344" max="3344" width="18.7109375" customWidth="1"/>
    <col min="3345" max="3346" width="15.85546875" customWidth="1"/>
    <col min="3347" max="3347" width="11.85546875" customWidth="1"/>
    <col min="3348" max="3348" width="8" customWidth="1"/>
    <col min="3349" max="3349" width="9.140625" customWidth="1"/>
    <col min="3350" max="3350" width="11.7109375" customWidth="1"/>
    <col min="3351" max="3351" width="10" customWidth="1"/>
    <col min="3352" max="3352" width="9.140625" customWidth="1"/>
    <col min="3353" max="3354" width="9.28515625" customWidth="1"/>
    <col min="3355" max="3355" width="9" customWidth="1"/>
    <col min="3356" max="3356" width="8.5703125" customWidth="1"/>
    <col min="3357" max="3357" width="9.140625" customWidth="1"/>
    <col min="3358" max="3358" width="8.140625" customWidth="1"/>
    <col min="3359" max="3362" width="15.42578125" customWidth="1"/>
    <col min="3363" max="3363" width="11.7109375" customWidth="1"/>
    <col min="3364" max="3364" width="66.28515625" customWidth="1"/>
    <col min="3365" max="3365" width="9.5703125" customWidth="1"/>
    <col min="3366" max="3366" width="60.42578125" customWidth="1"/>
    <col min="3367" max="3367" width="13.42578125" customWidth="1"/>
    <col min="3368" max="3368" width="56.140625" customWidth="1"/>
    <col min="3369" max="3369" width="9.5703125" customWidth="1"/>
    <col min="3370" max="3370" width="58.7109375" customWidth="1"/>
    <col min="3371" max="3371" width="9.5703125" customWidth="1"/>
    <col min="3589" max="3589" width="16.140625" customWidth="1"/>
    <col min="3590" max="3590" width="43.140625" customWidth="1"/>
    <col min="3591" max="3591" width="29.5703125" customWidth="1"/>
    <col min="3592" max="3592" width="34.140625" customWidth="1"/>
    <col min="3593" max="3593" width="7.5703125" customWidth="1"/>
    <col min="3594" max="3594" width="26.42578125" customWidth="1"/>
    <col min="3595" max="3595" width="17.140625" customWidth="1"/>
    <col min="3596" max="3596" width="19.140625" customWidth="1"/>
    <col min="3597" max="3597" width="18.42578125" customWidth="1"/>
    <col min="3598" max="3598" width="17.5703125" customWidth="1"/>
    <col min="3599" max="3599" width="18.85546875" customWidth="1"/>
    <col min="3600" max="3600" width="18.7109375" customWidth="1"/>
    <col min="3601" max="3602" width="15.85546875" customWidth="1"/>
    <col min="3603" max="3603" width="11.85546875" customWidth="1"/>
    <col min="3604" max="3604" width="8" customWidth="1"/>
    <col min="3605" max="3605" width="9.140625" customWidth="1"/>
    <col min="3606" max="3606" width="11.7109375" customWidth="1"/>
    <col min="3607" max="3607" width="10" customWidth="1"/>
    <col min="3608" max="3608" width="9.140625" customWidth="1"/>
    <col min="3609" max="3610" width="9.28515625" customWidth="1"/>
    <col min="3611" max="3611" width="9" customWidth="1"/>
    <col min="3612" max="3612" width="8.5703125" customWidth="1"/>
    <col min="3613" max="3613" width="9.140625" customWidth="1"/>
    <col min="3614" max="3614" width="8.140625" customWidth="1"/>
    <col min="3615" max="3618" width="15.42578125" customWidth="1"/>
    <col min="3619" max="3619" width="11.7109375" customWidth="1"/>
    <col min="3620" max="3620" width="66.28515625" customWidth="1"/>
    <col min="3621" max="3621" width="9.5703125" customWidth="1"/>
    <col min="3622" max="3622" width="60.42578125" customWidth="1"/>
    <col min="3623" max="3623" width="13.42578125" customWidth="1"/>
    <col min="3624" max="3624" width="56.140625" customWidth="1"/>
    <col min="3625" max="3625" width="9.5703125" customWidth="1"/>
    <col min="3626" max="3626" width="58.7109375" customWidth="1"/>
    <col min="3627" max="3627" width="9.5703125" customWidth="1"/>
    <col min="3845" max="3845" width="16.140625" customWidth="1"/>
    <col min="3846" max="3846" width="43.140625" customWidth="1"/>
    <col min="3847" max="3847" width="29.5703125" customWidth="1"/>
    <col min="3848" max="3848" width="34.140625" customWidth="1"/>
    <col min="3849" max="3849" width="7.5703125" customWidth="1"/>
    <col min="3850" max="3850" width="26.42578125" customWidth="1"/>
    <col min="3851" max="3851" width="17.140625" customWidth="1"/>
    <col min="3852" max="3852" width="19.140625" customWidth="1"/>
    <col min="3853" max="3853" width="18.42578125" customWidth="1"/>
    <col min="3854" max="3854" width="17.5703125" customWidth="1"/>
    <col min="3855" max="3855" width="18.85546875" customWidth="1"/>
    <col min="3856" max="3856" width="18.7109375" customWidth="1"/>
    <col min="3857" max="3858" width="15.85546875" customWidth="1"/>
    <col min="3859" max="3859" width="11.85546875" customWidth="1"/>
    <col min="3860" max="3860" width="8" customWidth="1"/>
    <col min="3861" max="3861" width="9.140625" customWidth="1"/>
    <col min="3862" max="3862" width="11.7109375" customWidth="1"/>
    <col min="3863" max="3863" width="10" customWidth="1"/>
    <col min="3864" max="3864" width="9.140625" customWidth="1"/>
    <col min="3865" max="3866" width="9.28515625" customWidth="1"/>
    <col min="3867" max="3867" width="9" customWidth="1"/>
    <col min="3868" max="3868" width="8.5703125" customWidth="1"/>
    <col min="3869" max="3869" width="9.140625" customWidth="1"/>
    <col min="3870" max="3870" width="8.140625" customWidth="1"/>
    <col min="3871" max="3874" width="15.42578125" customWidth="1"/>
    <col min="3875" max="3875" width="11.7109375" customWidth="1"/>
    <col min="3876" max="3876" width="66.28515625" customWidth="1"/>
    <col min="3877" max="3877" width="9.5703125" customWidth="1"/>
    <col min="3878" max="3878" width="60.42578125" customWidth="1"/>
    <col min="3879" max="3879" width="13.42578125" customWidth="1"/>
    <col min="3880" max="3880" width="56.140625" customWidth="1"/>
    <col min="3881" max="3881" width="9.5703125" customWidth="1"/>
    <col min="3882" max="3882" width="58.7109375" customWidth="1"/>
    <col min="3883" max="3883" width="9.5703125" customWidth="1"/>
    <col min="4101" max="4101" width="16.140625" customWidth="1"/>
    <col min="4102" max="4102" width="43.140625" customWidth="1"/>
    <col min="4103" max="4103" width="29.5703125" customWidth="1"/>
    <col min="4104" max="4104" width="34.140625" customWidth="1"/>
    <col min="4105" max="4105" width="7.5703125" customWidth="1"/>
    <col min="4106" max="4106" width="26.42578125" customWidth="1"/>
    <col min="4107" max="4107" width="17.140625" customWidth="1"/>
    <col min="4108" max="4108" width="19.140625" customWidth="1"/>
    <col min="4109" max="4109" width="18.42578125" customWidth="1"/>
    <col min="4110" max="4110" width="17.5703125" customWidth="1"/>
    <col min="4111" max="4111" width="18.85546875" customWidth="1"/>
    <col min="4112" max="4112" width="18.7109375" customWidth="1"/>
    <col min="4113" max="4114" width="15.85546875" customWidth="1"/>
    <col min="4115" max="4115" width="11.85546875" customWidth="1"/>
    <col min="4116" max="4116" width="8" customWidth="1"/>
    <col min="4117" max="4117" width="9.140625" customWidth="1"/>
    <col min="4118" max="4118" width="11.7109375" customWidth="1"/>
    <col min="4119" max="4119" width="10" customWidth="1"/>
    <col min="4120" max="4120" width="9.140625" customWidth="1"/>
    <col min="4121" max="4122" width="9.28515625" customWidth="1"/>
    <col min="4123" max="4123" width="9" customWidth="1"/>
    <col min="4124" max="4124" width="8.5703125" customWidth="1"/>
    <col min="4125" max="4125" width="9.140625" customWidth="1"/>
    <col min="4126" max="4126" width="8.140625" customWidth="1"/>
    <col min="4127" max="4130" width="15.42578125" customWidth="1"/>
    <col min="4131" max="4131" width="11.7109375" customWidth="1"/>
    <col min="4132" max="4132" width="66.28515625" customWidth="1"/>
    <col min="4133" max="4133" width="9.5703125" customWidth="1"/>
    <col min="4134" max="4134" width="60.42578125" customWidth="1"/>
    <col min="4135" max="4135" width="13.42578125" customWidth="1"/>
    <col min="4136" max="4136" width="56.140625" customWidth="1"/>
    <col min="4137" max="4137" width="9.5703125" customWidth="1"/>
    <col min="4138" max="4138" width="58.7109375" customWidth="1"/>
    <col min="4139" max="4139" width="9.5703125" customWidth="1"/>
    <col min="4357" max="4357" width="16.140625" customWidth="1"/>
    <col min="4358" max="4358" width="43.140625" customWidth="1"/>
    <col min="4359" max="4359" width="29.5703125" customWidth="1"/>
    <col min="4360" max="4360" width="34.140625" customWidth="1"/>
    <col min="4361" max="4361" width="7.5703125" customWidth="1"/>
    <col min="4362" max="4362" width="26.42578125" customWidth="1"/>
    <col min="4363" max="4363" width="17.140625" customWidth="1"/>
    <col min="4364" max="4364" width="19.140625" customWidth="1"/>
    <col min="4365" max="4365" width="18.42578125" customWidth="1"/>
    <col min="4366" max="4366" width="17.5703125" customWidth="1"/>
    <col min="4367" max="4367" width="18.85546875" customWidth="1"/>
    <col min="4368" max="4368" width="18.7109375" customWidth="1"/>
    <col min="4369" max="4370" width="15.85546875" customWidth="1"/>
    <col min="4371" max="4371" width="11.85546875" customWidth="1"/>
    <col min="4372" max="4372" width="8" customWidth="1"/>
    <col min="4373" max="4373" width="9.140625" customWidth="1"/>
    <col min="4374" max="4374" width="11.7109375" customWidth="1"/>
    <col min="4375" max="4375" width="10" customWidth="1"/>
    <col min="4376" max="4376" width="9.140625" customWidth="1"/>
    <col min="4377" max="4378" width="9.28515625" customWidth="1"/>
    <col min="4379" max="4379" width="9" customWidth="1"/>
    <col min="4380" max="4380" width="8.5703125" customWidth="1"/>
    <col min="4381" max="4381" width="9.140625" customWidth="1"/>
    <col min="4382" max="4382" width="8.140625" customWidth="1"/>
    <col min="4383" max="4386" width="15.42578125" customWidth="1"/>
    <col min="4387" max="4387" width="11.7109375" customWidth="1"/>
    <col min="4388" max="4388" width="66.28515625" customWidth="1"/>
    <col min="4389" max="4389" width="9.5703125" customWidth="1"/>
    <col min="4390" max="4390" width="60.42578125" customWidth="1"/>
    <col min="4391" max="4391" width="13.42578125" customWidth="1"/>
    <col min="4392" max="4392" width="56.140625" customWidth="1"/>
    <col min="4393" max="4393" width="9.5703125" customWidth="1"/>
    <col min="4394" max="4394" width="58.7109375" customWidth="1"/>
    <col min="4395" max="4395" width="9.5703125" customWidth="1"/>
    <col min="4613" max="4613" width="16.140625" customWidth="1"/>
    <col min="4614" max="4614" width="43.140625" customWidth="1"/>
    <col min="4615" max="4615" width="29.5703125" customWidth="1"/>
    <col min="4616" max="4616" width="34.140625" customWidth="1"/>
    <col min="4617" max="4617" width="7.5703125" customWidth="1"/>
    <col min="4618" max="4618" width="26.42578125" customWidth="1"/>
    <col min="4619" max="4619" width="17.140625" customWidth="1"/>
    <col min="4620" max="4620" width="19.140625" customWidth="1"/>
    <col min="4621" max="4621" width="18.42578125" customWidth="1"/>
    <col min="4622" max="4622" width="17.5703125" customWidth="1"/>
    <col min="4623" max="4623" width="18.85546875" customWidth="1"/>
    <col min="4624" max="4624" width="18.7109375" customWidth="1"/>
    <col min="4625" max="4626" width="15.85546875" customWidth="1"/>
    <col min="4627" max="4627" width="11.85546875" customWidth="1"/>
    <col min="4628" max="4628" width="8" customWidth="1"/>
    <col min="4629" max="4629" width="9.140625" customWidth="1"/>
    <col min="4630" max="4630" width="11.7109375" customWidth="1"/>
    <col min="4631" max="4631" width="10" customWidth="1"/>
    <col min="4632" max="4632" width="9.140625" customWidth="1"/>
    <col min="4633" max="4634" width="9.28515625" customWidth="1"/>
    <col min="4635" max="4635" width="9" customWidth="1"/>
    <col min="4636" max="4636" width="8.5703125" customWidth="1"/>
    <col min="4637" max="4637" width="9.140625" customWidth="1"/>
    <col min="4638" max="4638" width="8.140625" customWidth="1"/>
    <col min="4639" max="4642" width="15.42578125" customWidth="1"/>
    <col min="4643" max="4643" width="11.7109375" customWidth="1"/>
    <col min="4644" max="4644" width="66.28515625" customWidth="1"/>
    <col min="4645" max="4645" width="9.5703125" customWidth="1"/>
    <col min="4646" max="4646" width="60.42578125" customWidth="1"/>
    <col min="4647" max="4647" width="13.42578125" customWidth="1"/>
    <col min="4648" max="4648" width="56.140625" customWidth="1"/>
    <col min="4649" max="4649" width="9.5703125" customWidth="1"/>
    <col min="4650" max="4650" width="58.7109375" customWidth="1"/>
    <col min="4651" max="4651" width="9.5703125" customWidth="1"/>
    <col min="4869" max="4869" width="16.140625" customWidth="1"/>
    <col min="4870" max="4870" width="43.140625" customWidth="1"/>
    <col min="4871" max="4871" width="29.5703125" customWidth="1"/>
    <col min="4872" max="4872" width="34.140625" customWidth="1"/>
    <col min="4873" max="4873" width="7.5703125" customWidth="1"/>
    <col min="4874" max="4874" width="26.42578125" customWidth="1"/>
    <col min="4875" max="4875" width="17.140625" customWidth="1"/>
    <col min="4876" max="4876" width="19.140625" customWidth="1"/>
    <col min="4877" max="4877" width="18.42578125" customWidth="1"/>
    <col min="4878" max="4878" width="17.5703125" customWidth="1"/>
    <col min="4879" max="4879" width="18.85546875" customWidth="1"/>
    <col min="4880" max="4880" width="18.7109375" customWidth="1"/>
    <col min="4881" max="4882" width="15.85546875" customWidth="1"/>
    <col min="4883" max="4883" width="11.85546875" customWidth="1"/>
    <col min="4884" max="4884" width="8" customWidth="1"/>
    <col min="4885" max="4885" width="9.140625" customWidth="1"/>
    <col min="4886" max="4886" width="11.7109375" customWidth="1"/>
    <col min="4887" max="4887" width="10" customWidth="1"/>
    <col min="4888" max="4888" width="9.140625" customWidth="1"/>
    <col min="4889" max="4890" width="9.28515625" customWidth="1"/>
    <col min="4891" max="4891" width="9" customWidth="1"/>
    <col min="4892" max="4892" width="8.5703125" customWidth="1"/>
    <col min="4893" max="4893" width="9.140625" customWidth="1"/>
    <col min="4894" max="4894" width="8.140625" customWidth="1"/>
    <col min="4895" max="4898" width="15.42578125" customWidth="1"/>
    <col min="4899" max="4899" width="11.7109375" customWidth="1"/>
    <col min="4900" max="4900" width="66.28515625" customWidth="1"/>
    <col min="4901" max="4901" width="9.5703125" customWidth="1"/>
    <col min="4902" max="4902" width="60.42578125" customWidth="1"/>
    <col min="4903" max="4903" width="13.42578125" customWidth="1"/>
    <col min="4904" max="4904" width="56.140625" customWidth="1"/>
    <col min="4905" max="4905" width="9.5703125" customWidth="1"/>
    <col min="4906" max="4906" width="58.7109375" customWidth="1"/>
    <col min="4907" max="4907" width="9.5703125" customWidth="1"/>
    <col min="5125" max="5125" width="16.140625" customWidth="1"/>
    <col min="5126" max="5126" width="43.140625" customWidth="1"/>
    <col min="5127" max="5127" width="29.5703125" customWidth="1"/>
    <col min="5128" max="5128" width="34.140625" customWidth="1"/>
    <col min="5129" max="5129" width="7.5703125" customWidth="1"/>
    <col min="5130" max="5130" width="26.42578125" customWidth="1"/>
    <col min="5131" max="5131" width="17.140625" customWidth="1"/>
    <col min="5132" max="5132" width="19.140625" customWidth="1"/>
    <col min="5133" max="5133" width="18.42578125" customWidth="1"/>
    <col min="5134" max="5134" width="17.5703125" customWidth="1"/>
    <col min="5135" max="5135" width="18.85546875" customWidth="1"/>
    <col min="5136" max="5136" width="18.7109375" customWidth="1"/>
    <col min="5137" max="5138" width="15.85546875" customWidth="1"/>
    <col min="5139" max="5139" width="11.85546875" customWidth="1"/>
    <col min="5140" max="5140" width="8" customWidth="1"/>
    <col min="5141" max="5141" width="9.140625" customWidth="1"/>
    <col min="5142" max="5142" width="11.7109375" customWidth="1"/>
    <col min="5143" max="5143" width="10" customWidth="1"/>
    <col min="5144" max="5144" width="9.140625" customWidth="1"/>
    <col min="5145" max="5146" width="9.28515625" customWidth="1"/>
    <col min="5147" max="5147" width="9" customWidth="1"/>
    <col min="5148" max="5148" width="8.5703125" customWidth="1"/>
    <col min="5149" max="5149" width="9.140625" customWidth="1"/>
    <col min="5150" max="5150" width="8.140625" customWidth="1"/>
    <col min="5151" max="5154" width="15.42578125" customWidth="1"/>
    <col min="5155" max="5155" width="11.7109375" customWidth="1"/>
    <col min="5156" max="5156" width="66.28515625" customWidth="1"/>
    <col min="5157" max="5157" width="9.5703125" customWidth="1"/>
    <col min="5158" max="5158" width="60.42578125" customWidth="1"/>
    <col min="5159" max="5159" width="13.42578125" customWidth="1"/>
    <col min="5160" max="5160" width="56.140625" customWidth="1"/>
    <col min="5161" max="5161" width="9.5703125" customWidth="1"/>
    <col min="5162" max="5162" width="58.7109375" customWidth="1"/>
    <col min="5163" max="5163" width="9.5703125" customWidth="1"/>
    <col min="5381" max="5381" width="16.140625" customWidth="1"/>
    <col min="5382" max="5382" width="43.140625" customWidth="1"/>
    <col min="5383" max="5383" width="29.5703125" customWidth="1"/>
    <col min="5384" max="5384" width="34.140625" customWidth="1"/>
    <col min="5385" max="5385" width="7.5703125" customWidth="1"/>
    <col min="5386" max="5386" width="26.42578125" customWidth="1"/>
    <col min="5387" max="5387" width="17.140625" customWidth="1"/>
    <col min="5388" max="5388" width="19.140625" customWidth="1"/>
    <col min="5389" max="5389" width="18.42578125" customWidth="1"/>
    <col min="5390" max="5390" width="17.5703125" customWidth="1"/>
    <col min="5391" max="5391" width="18.85546875" customWidth="1"/>
    <col min="5392" max="5392" width="18.7109375" customWidth="1"/>
    <col min="5393" max="5394" width="15.85546875" customWidth="1"/>
    <col min="5395" max="5395" width="11.85546875" customWidth="1"/>
    <col min="5396" max="5396" width="8" customWidth="1"/>
    <col min="5397" max="5397" width="9.140625" customWidth="1"/>
    <col min="5398" max="5398" width="11.7109375" customWidth="1"/>
    <col min="5399" max="5399" width="10" customWidth="1"/>
    <col min="5400" max="5400" width="9.140625" customWidth="1"/>
    <col min="5401" max="5402" width="9.28515625" customWidth="1"/>
    <col min="5403" max="5403" width="9" customWidth="1"/>
    <col min="5404" max="5404" width="8.5703125" customWidth="1"/>
    <col min="5405" max="5405" width="9.140625" customWidth="1"/>
    <col min="5406" max="5406" width="8.140625" customWidth="1"/>
    <col min="5407" max="5410" width="15.42578125" customWidth="1"/>
    <col min="5411" max="5411" width="11.7109375" customWidth="1"/>
    <col min="5412" max="5412" width="66.28515625" customWidth="1"/>
    <col min="5413" max="5413" width="9.5703125" customWidth="1"/>
    <col min="5414" max="5414" width="60.42578125" customWidth="1"/>
    <col min="5415" max="5415" width="13.42578125" customWidth="1"/>
    <col min="5416" max="5416" width="56.140625" customWidth="1"/>
    <col min="5417" max="5417" width="9.5703125" customWidth="1"/>
    <col min="5418" max="5418" width="58.7109375" customWidth="1"/>
    <col min="5419" max="5419" width="9.5703125" customWidth="1"/>
    <col min="5637" max="5637" width="16.140625" customWidth="1"/>
    <col min="5638" max="5638" width="43.140625" customWidth="1"/>
    <col min="5639" max="5639" width="29.5703125" customWidth="1"/>
    <col min="5640" max="5640" width="34.140625" customWidth="1"/>
    <col min="5641" max="5641" width="7.5703125" customWidth="1"/>
    <col min="5642" max="5642" width="26.42578125" customWidth="1"/>
    <col min="5643" max="5643" width="17.140625" customWidth="1"/>
    <col min="5644" max="5644" width="19.140625" customWidth="1"/>
    <col min="5645" max="5645" width="18.42578125" customWidth="1"/>
    <col min="5646" max="5646" width="17.5703125" customWidth="1"/>
    <col min="5647" max="5647" width="18.85546875" customWidth="1"/>
    <col min="5648" max="5648" width="18.7109375" customWidth="1"/>
    <col min="5649" max="5650" width="15.85546875" customWidth="1"/>
    <col min="5651" max="5651" width="11.85546875" customWidth="1"/>
    <col min="5652" max="5652" width="8" customWidth="1"/>
    <col min="5653" max="5653" width="9.140625" customWidth="1"/>
    <col min="5654" max="5654" width="11.7109375" customWidth="1"/>
    <col min="5655" max="5655" width="10" customWidth="1"/>
    <col min="5656" max="5656" width="9.140625" customWidth="1"/>
    <col min="5657" max="5658" width="9.28515625" customWidth="1"/>
    <col min="5659" max="5659" width="9" customWidth="1"/>
    <col min="5660" max="5660" width="8.5703125" customWidth="1"/>
    <col min="5661" max="5661" width="9.140625" customWidth="1"/>
    <col min="5662" max="5662" width="8.140625" customWidth="1"/>
    <col min="5663" max="5666" width="15.42578125" customWidth="1"/>
    <col min="5667" max="5667" width="11.7109375" customWidth="1"/>
    <col min="5668" max="5668" width="66.28515625" customWidth="1"/>
    <col min="5669" max="5669" width="9.5703125" customWidth="1"/>
    <col min="5670" max="5670" width="60.42578125" customWidth="1"/>
    <col min="5671" max="5671" width="13.42578125" customWidth="1"/>
    <col min="5672" max="5672" width="56.140625" customWidth="1"/>
    <col min="5673" max="5673" width="9.5703125" customWidth="1"/>
    <col min="5674" max="5674" width="58.7109375" customWidth="1"/>
    <col min="5675" max="5675" width="9.5703125" customWidth="1"/>
    <col min="5893" max="5893" width="16.140625" customWidth="1"/>
    <col min="5894" max="5894" width="43.140625" customWidth="1"/>
    <col min="5895" max="5895" width="29.5703125" customWidth="1"/>
    <col min="5896" max="5896" width="34.140625" customWidth="1"/>
    <col min="5897" max="5897" width="7.5703125" customWidth="1"/>
    <col min="5898" max="5898" width="26.42578125" customWidth="1"/>
    <col min="5899" max="5899" width="17.140625" customWidth="1"/>
    <col min="5900" max="5900" width="19.140625" customWidth="1"/>
    <col min="5901" max="5901" width="18.42578125" customWidth="1"/>
    <col min="5902" max="5902" width="17.5703125" customWidth="1"/>
    <col min="5903" max="5903" width="18.85546875" customWidth="1"/>
    <col min="5904" max="5904" width="18.7109375" customWidth="1"/>
    <col min="5905" max="5906" width="15.85546875" customWidth="1"/>
    <col min="5907" max="5907" width="11.85546875" customWidth="1"/>
    <col min="5908" max="5908" width="8" customWidth="1"/>
    <col min="5909" max="5909" width="9.140625" customWidth="1"/>
    <col min="5910" max="5910" width="11.7109375" customWidth="1"/>
    <col min="5911" max="5911" width="10" customWidth="1"/>
    <col min="5912" max="5912" width="9.140625" customWidth="1"/>
    <col min="5913" max="5914" width="9.28515625" customWidth="1"/>
    <col min="5915" max="5915" width="9" customWidth="1"/>
    <col min="5916" max="5916" width="8.5703125" customWidth="1"/>
    <col min="5917" max="5917" width="9.140625" customWidth="1"/>
    <col min="5918" max="5918" width="8.140625" customWidth="1"/>
    <col min="5919" max="5922" width="15.42578125" customWidth="1"/>
    <col min="5923" max="5923" width="11.7109375" customWidth="1"/>
    <col min="5924" max="5924" width="66.28515625" customWidth="1"/>
    <col min="5925" max="5925" width="9.5703125" customWidth="1"/>
    <col min="5926" max="5926" width="60.42578125" customWidth="1"/>
    <col min="5927" max="5927" width="13.42578125" customWidth="1"/>
    <col min="5928" max="5928" width="56.140625" customWidth="1"/>
    <col min="5929" max="5929" width="9.5703125" customWidth="1"/>
    <col min="5930" max="5930" width="58.7109375" customWidth="1"/>
    <col min="5931" max="5931" width="9.5703125" customWidth="1"/>
    <col min="6149" max="6149" width="16.140625" customWidth="1"/>
    <col min="6150" max="6150" width="43.140625" customWidth="1"/>
    <col min="6151" max="6151" width="29.5703125" customWidth="1"/>
    <col min="6152" max="6152" width="34.140625" customWidth="1"/>
    <col min="6153" max="6153" width="7.5703125" customWidth="1"/>
    <col min="6154" max="6154" width="26.42578125" customWidth="1"/>
    <col min="6155" max="6155" width="17.140625" customWidth="1"/>
    <col min="6156" max="6156" width="19.140625" customWidth="1"/>
    <col min="6157" max="6157" width="18.42578125" customWidth="1"/>
    <col min="6158" max="6158" width="17.5703125" customWidth="1"/>
    <col min="6159" max="6159" width="18.85546875" customWidth="1"/>
    <col min="6160" max="6160" width="18.7109375" customWidth="1"/>
    <col min="6161" max="6162" width="15.85546875" customWidth="1"/>
    <col min="6163" max="6163" width="11.85546875" customWidth="1"/>
    <col min="6164" max="6164" width="8" customWidth="1"/>
    <col min="6165" max="6165" width="9.140625" customWidth="1"/>
    <col min="6166" max="6166" width="11.7109375" customWidth="1"/>
    <col min="6167" max="6167" width="10" customWidth="1"/>
    <col min="6168" max="6168" width="9.140625" customWidth="1"/>
    <col min="6169" max="6170" width="9.28515625" customWidth="1"/>
    <col min="6171" max="6171" width="9" customWidth="1"/>
    <col min="6172" max="6172" width="8.5703125" customWidth="1"/>
    <col min="6173" max="6173" width="9.140625" customWidth="1"/>
    <col min="6174" max="6174" width="8.140625" customWidth="1"/>
    <col min="6175" max="6178" width="15.42578125" customWidth="1"/>
    <col min="6179" max="6179" width="11.7109375" customWidth="1"/>
    <col min="6180" max="6180" width="66.28515625" customWidth="1"/>
    <col min="6181" max="6181" width="9.5703125" customWidth="1"/>
    <col min="6182" max="6182" width="60.42578125" customWidth="1"/>
    <col min="6183" max="6183" width="13.42578125" customWidth="1"/>
    <col min="6184" max="6184" width="56.140625" customWidth="1"/>
    <col min="6185" max="6185" width="9.5703125" customWidth="1"/>
    <col min="6186" max="6186" width="58.7109375" customWidth="1"/>
    <col min="6187" max="6187" width="9.5703125" customWidth="1"/>
    <col min="6405" max="6405" width="16.140625" customWidth="1"/>
    <col min="6406" max="6406" width="43.140625" customWidth="1"/>
    <col min="6407" max="6407" width="29.5703125" customWidth="1"/>
    <col min="6408" max="6408" width="34.140625" customWidth="1"/>
    <col min="6409" max="6409" width="7.5703125" customWidth="1"/>
    <col min="6410" max="6410" width="26.42578125" customWidth="1"/>
    <col min="6411" max="6411" width="17.140625" customWidth="1"/>
    <col min="6412" max="6412" width="19.140625" customWidth="1"/>
    <col min="6413" max="6413" width="18.42578125" customWidth="1"/>
    <col min="6414" max="6414" width="17.5703125" customWidth="1"/>
    <col min="6415" max="6415" width="18.85546875" customWidth="1"/>
    <col min="6416" max="6416" width="18.7109375" customWidth="1"/>
    <col min="6417" max="6418" width="15.85546875" customWidth="1"/>
    <col min="6419" max="6419" width="11.85546875" customWidth="1"/>
    <col min="6420" max="6420" width="8" customWidth="1"/>
    <col min="6421" max="6421" width="9.140625" customWidth="1"/>
    <col min="6422" max="6422" width="11.7109375" customWidth="1"/>
    <col min="6423" max="6423" width="10" customWidth="1"/>
    <col min="6424" max="6424" width="9.140625" customWidth="1"/>
    <col min="6425" max="6426" width="9.28515625" customWidth="1"/>
    <col min="6427" max="6427" width="9" customWidth="1"/>
    <col min="6428" max="6428" width="8.5703125" customWidth="1"/>
    <col min="6429" max="6429" width="9.140625" customWidth="1"/>
    <col min="6430" max="6430" width="8.140625" customWidth="1"/>
    <col min="6431" max="6434" width="15.42578125" customWidth="1"/>
    <col min="6435" max="6435" width="11.7109375" customWidth="1"/>
    <col min="6436" max="6436" width="66.28515625" customWidth="1"/>
    <col min="6437" max="6437" width="9.5703125" customWidth="1"/>
    <col min="6438" max="6438" width="60.42578125" customWidth="1"/>
    <col min="6439" max="6439" width="13.42578125" customWidth="1"/>
    <col min="6440" max="6440" width="56.140625" customWidth="1"/>
    <col min="6441" max="6441" width="9.5703125" customWidth="1"/>
    <col min="6442" max="6442" width="58.7109375" customWidth="1"/>
    <col min="6443" max="6443" width="9.5703125" customWidth="1"/>
    <col min="6661" max="6661" width="16.140625" customWidth="1"/>
    <col min="6662" max="6662" width="43.140625" customWidth="1"/>
    <col min="6663" max="6663" width="29.5703125" customWidth="1"/>
    <col min="6664" max="6664" width="34.140625" customWidth="1"/>
    <col min="6665" max="6665" width="7.5703125" customWidth="1"/>
    <col min="6666" max="6666" width="26.42578125" customWidth="1"/>
    <col min="6667" max="6667" width="17.140625" customWidth="1"/>
    <col min="6668" max="6668" width="19.140625" customWidth="1"/>
    <col min="6669" max="6669" width="18.42578125" customWidth="1"/>
    <col min="6670" max="6670" width="17.5703125" customWidth="1"/>
    <col min="6671" max="6671" width="18.85546875" customWidth="1"/>
    <col min="6672" max="6672" width="18.7109375" customWidth="1"/>
    <col min="6673" max="6674" width="15.85546875" customWidth="1"/>
    <col min="6675" max="6675" width="11.85546875" customWidth="1"/>
    <col min="6676" max="6676" width="8" customWidth="1"/>
    <col min="6677" max="6677" width="9.140625" customWidth="1"/>
    <col min="6678" max="6678" width="11.7109375" customWidth="1"/>
    <col min="6679" max="6679" width="10" customWidth="1"/>
    <col min="6680" max="6680" width="9.140625" customWidth="1"/>
    <col min="6681" max="6682" width="9.28515625" customWidth="1"/>
    <col min="6683" max="6683" width="9" customWidth="1"/>
    <col min="6684" max="6684" width="8.5703125" customWidth="1"/>
    <col min="6685" max="6685" width="9.140625" customWidth="1"/>
    <col min="6686" max="6686" width="8.140625" customWidth="1"/>
    <col min="6687" max="6690" width="15.42578125" customWidth="1"/>
    <col min="6691" max="6691" width="11.7109375" customWidth="1"/>
    <col min="6692" max="6692" width="66.28515625" customWidth="1"/>
    <col min="6693" max="6693" width="9.5703125" customWidth="1"/>
    <col min="6694" max="6694" width="60.42578125" customWidth="1"/>
    <col min="6695" max="6695" width="13.42578125" customWidth="1"/>
    <col min="6696" max="6696" width="56.140625" customWidth="1"/>
    <col min="6697" max="6697" width="9.5703125" customWidth="1"/>
    <col min="6698" max="6698" width="58.7109375" customWidth="1"/>
    <col min="6699" max="6699" width="9.5703125" customWidth="1"/>
    <col min="6917" max="6917" width="16.140625" customWidth="1"/>
    <col min="6918" max="6918" width="43.140625" customWidth="1"/>
    <col min="6919" max="6919" width="29.5703125" customWidth="1"/>
    <col min="6920" max="6920" width="34.140625" customWidth="1"/>
    <col min="6921" max="6921" width="7.5703125" customWidth="1"/>
    <col min="6922" max="6922" width="26.42578125" customWidth="1"/>
    <col min="6923" max="6923" width="17.140625" customWidth="1"/>
    <col min="6924" max="6924" width="19.140625" customWidth="1"/>
    <col min="6925" max="6925" width="18.42578125" customWidth="1"/>
    <col min="6926" max="6926" width="17.5703125" customWidth="1"/>
    <col min="6927" max="6927" width="18.85546875" customWidth="1"/>
    <col min="6928" max="6928" width="18.7109375" customWidth="1"/>
    <col min="6929" max="6930" width="15.85546875" customWidth="1"/>
    <col min="6931" max="6931" width="11.85546875" customWidth="1"/>
    <col min="6932" max="6932" width="8" customWidth="1"/>
    <col min="6933" max="6933" width="9.140625" customWidth="1"/>
    <col min="6934" max="6934" width="11.7109375" customWidth="1"/>
    <col min="6935" max="6935" width="10" customWidth="1"/>
    <col min="6936" max="6936" width="9.140625" customWidth="1"/>
    <col min="6937" max="6938" width="9.28515625" customWidth="1"/>
    <col min="6939" max="6939" width="9" customWidth="1"/>
    <col min="6940" max="6940" width="8.5703125" customWidth="1"/>
    <col min="6941" max="6941" width="9.140625" customWidth="1"/>
    <col min="6942" max="6942" width="8.140625" customWidth="1"/>
    <col min="6943" max="6946" width="15.42578125" customWidth="1"/>
    <col min="6947" max="6947" width="11.7109375" customWidth="1"/>
    <col min="6948" max="6948" width="66.28515625" customWidth="1"/>
    <col min="6949" max="6949" width="9.5703125" customWidth="1"/>
    <col min="6950" max="6950" width="60.42578125" customWidth="1"/>
    <col min="6951" max="6951" width="13.42578125" customWidth="1"/>
    <col min="6952" max="6952" width="56.140625" customWidth="1"/>
    <col min="6953" max="6953" width="9.5703125" customWidth="1"/>
    <col min="6954" max="6954" width="58.7109375" customWidth="1"/>
    <col min="6955" max="6955" width="9.5703125" customWidth="1"/>
    <col min="7173" max="7173" width="16.140625" customWidth="1"/>
    <col min="7174" max="7174" width="43.140625" customWidth="1"/>
    <col min="7175" max="7175" width="29.5703125" customWidth="1"/>
    <col min="7176" max="7176" width="34.140625" customWidth="1"/>
    <col min="7177" max="7177" width="7.5703125" customWidth="1"/>
    <col min="7178" max="7178" width="26.42578125" customWidth="1"/>
    <col min="7179" max="7179" width="17.140625" customWidth="1"/>
    <col min="7180" max="7180" width="19.140625" customWidth="1"/>
    <col min="7181" max="7181" width="18.42578125" customWidth="1"/>
    <col min="7182" max="7182" width="17.5703125" customWidth="1"/>
    <col min="7183" max="7183" width="18.85546875" customWidth="1"/>
    <col min="7184" max="7184" width="18.7109375" customWidth="1"/>
    <col min="7185" max="7186" width="15.85546875" customWidth="1"/>
    <col min="7187" max="7187" width="11.85546875" customWidth="1"/>
    <col min="7188" max="7188" width="8" customWidth="1"/>
    <col min="7189" max="7189" width="9.140625" customWidth="1"/>
    <col min="7190" max="7190" width="11.7109375" customWidth="1"/>
    <col min="7191" max="7191" width="10" customWidth="1"/>
    <col min="7192" max="7192" width="9.140625" customWidth="1"/>
    <col min="7193" max="7194" width="9.28515625" customWidth="1"/>
    <col min="7195" max="7195" width="9" customWidth="1"/>
    <col min="7196" max="7196" width="8.5703125" customWidth="1"/>
    <col min="7197" max="7197" width="9.140625" customWidth="1"/>
    <col min="7198" max="7198" width="8.140625" customWidth="1"/>
    <col min="7199" max="7202" width="15.42578125" customWidth="1"/>
    <col min="7203" max="7203" width="11.7109375" customWidth="1"/>
    <col min="7204" max="7204" width="66.28515625" customWidth="1"/>
    <col min="7205" max="7205" width="9.5703125" customWidth="1"/>
    <col min="7206" max="7206" width="60.42578125" customWidth="1"/>
    <col min="7207" max="7207" width="13.42578125" customWidth="1"/>
    <col min="7208" max="7208" width="56.140625" customWidth="1"/>
    <col min="7209" max="7209" width="9.5703125" customWidth="1"/>
    <col min="7210" max="7210" width="58.7109375" customWidth="1"/>
    <col min="7211" max="7211" width="9.5703125" customWidth="1"/>
    <col min="7429" max="7429" width="16.140625" customWidth="1"/>
    <col min="7430" max="7430" width="43.140625" customWidth="1"/>
    <col min="7431" max="7431" width="29.5703125" customWidth="1"/>
    <col min="7432" max="7432" width="34.140625" customWidth="1"/>
    <col min="7433" max="7433" width="7.5703125" customWidth="1"/>
    <col min="7434" max="7434" width="26.42578125" customWidth="1"/>
    <col min="7435" max="7435" width="17.140625" customWidth="1"/>
    <col min="7436" max="7436" width="19.140625" customWidth="1"/>
    <col min="7437" max="7437" width="18.42578125" customWidth="1"/>
    <col min="7438" max="7438" width="17.5703125" customWidth="1"/>
    <col min="7439" max="7439" width="18.85546875" customWidth="1"/>
    <col min="7440" max="7440" width="18.7109375" customWidth="1"/>
    <col min="7441" max="7442" width="15.85546875" customWidth="1"/>
    <col min="7443" max="7443" width="11.85546875" customWidth="1"/>
    <col min="7444" max="7444" width="8" customWidth="1"/>
    <col min="7445" max="7445" width="9.140625" customWidth="1"/>
    <col min="7446" max="7446" width="11.7109375" customWidth="1"/>
    <col min="7447" max="7447" width="10" customWidth="1"/>
    <col min="7448" max="7448" width="9.140625" customWidth="1"/>
    <col min="7449" max="7450" width="9.28515625" customWidth="1"/>
    <col min="7451" max="7451" width="9" customWidth="1"/>
    <col min="7452" max="7452" width="8.5703125" customWidth="1"/>
    <col min="7453" max="7453" width="9.140625" customWidth="1"/>
    <col min="7454" max="7454" width="8.140625" customWidth="1"/>
    <col min="7455" max="7458" width="15.42578125" customWidth="1"/>
    <col min="7459" max="7459" width="11.7109375" customWidth="1"/>
    <col min="7460" max="7460" width="66.28515625" customWidth="1"/>
    <col min="7461" max="7461" width="9.5703125" customWidth="1"/>
    <col min="7462" max="7462" width="60.42578125" customWidth="1"/>
    <col min="7463" max="7463" width="13.42578125" customWidth="1"/>
    <col min="7464" max="7464" width="56.140625" customWidth="1"/>
    <col min="7465" max="7465" width="9.5703125" customWidth="1"/>
    <col min="7466" max="7466" width="58.7109375" customWidth="1"/>
    <col min="7467" max="7467" width="9.5703125" customWidth="1"/>
    <col min="7685" max="7685" width="16.140625" customWidth="1"/>
    <col min="7686" max="7686" width="43.140625" customWidth="1"/>
    <col min="7687" max="7687" width="29.5703125" customWidth="1"/>
    <col min="7688" max="7688" width="34.140625" customWidth="1"/>
    <col min="7689" max="7689" width="7.5703125" customWidth="1"/>
    <col min="7690" max="7690" width="26.42578125" customWidth="1"/>
    <col min="7691" max="7691" width="17.140625" customWidth="1"/>
    <col min="7692" max="7692" width="19.140625" customWidth="1"/>
    <col min="7693" max="7693" width="18.42578125" customWidth="1"/>
    <col min="7694" max="7694" width="17.5703125" customWidth="1"/>
    <col min="7695" max="7695" width="18.85546875" customWidth="1"/>
    <col min="7696" max="7696" width="18.7109375" customWidth="1"/>
    <col min="7697" max="7698" width="15.85546875" customWidth="1"/>
    <col min="7699" max="7699" width="11.85546875" customWidth="1"/>
    <col min="7700" max="7700" width="8" customWidth="1"/>
    <col min="7701" max="7701" width="9.140625" customWidth="1"/>
    <col min="7702" max="7702" width="11.7109375" customWidth="1"/>
    <col min="7703" max="7703" width="10" customWidth="1"/>
    <col min="7704" max="7704" width="9.140625" customWidth="1"/>
    <col min="7705" max="7706" width="9.28515625" customWidth="1"/>
    <col min="7707" max="7707" width="9" customWidth="1"/>
    <col min="7708" max="7708" width="8.5703125" customWidth="1"/>
    <col min="7709" max="7709" width="9.140625" customWidth="1"/>
    <col min="7710" max="7710" width="8.140625" customWidth="1"/>
    <col min="7711" max="7714" width="15.42578125" customWidth="1"/>
    <col min="7715" max="7715" width="11.7109375" customWidth="1"/>
    <col min="7716" max="7716" width="66.28515625" customWidth="1"/>
    <col min="7717" max="7717" width="9.5703125" customWidth="1"/>
    <col min="7718" max="7718" width="60.42578125" customWidth="1"/>
    <col min="7719" max="7719" width="13.42578125" customWidth="1"/>
    <col min="7720" max="7720" width="56.140625" customWidth="1"/>
    <col min="7721" max="7721" width="9.5703125" customWidth="1"/>
    <col min="7722" max="7722" width="58.7109375" customWidth="1"/>
    <col min="7723" max="7723" width="9.5703125" customWidth="1"/>
    <col min="7941" max="7941" width="16.140625" customWidth="1"/>
    <col min="7942" max="7942" width="43.140625" customWidth="1"/>
    <col min="7943" max="7943" width="29.5703125" customWidth="1"/>
    <col min="7944" max="7944" width="34.140625" customWidth="1"/>
    <col min="7945" max="7945" width="7.5703125" customWidth="1"/>
    <col min="7946" max="7946" width="26.42578125" customWidth="1"/>
    <col min="7947" max="7947" width="17.140625" customWidth="1"/>
    <col min="7948" max="7948" width="19.140625" customWidth="1"/>
    <col min="7949" max="7949" width="18.42578125" customWidth="1"/>
    <col min="7950" max="7950" width="17.5703125" customWidth="1"/>
    <col min="7951" max="7951" width="18.85546875" customWidth="1"/>
    <col min="7952" max="7952" width="18.7109375" customWidth="1"/>
    <col min="7953" max="7954" width="15.85546875" customWidth="1"/>
    <col min="7955" max="7955" width="11.85546875" customWidth="1"/>
    <col min="7956" max="7956" width="8" customWidth="1"/>
    <col min="7957" max="7957" width="9.140625" customWidth="1"/>
    <col min="7958" max="7958" width="11.7109375" customWidth="1"/>
    <col min="7959" max="7959" width="10" customWidth="1"/>
    <col min="7960" max="7960" width="9.140625" customWidth="1"/>
    <col min="7961" max="7962" width="9.28515625" customWidth="1"/>
    <col min="7963" max="7963" width="9" customWidth="1"/>
    <col min="7964" max="7964" width="8.5703125" customWidth="1"/>
    <col min="7965" max="7965" width="9.140625" customWidth="1"/>
    <col min="7966" max="7966" width="8.140625" customWidth="1"/>
    <col min="7967" max="7970" width="15.42578125" customWidth="1"/>
    <col min="7971" max="7971" width="11.7109375" customWidth="1"/>
    <col min="7972" max="7972" width="66.28515625" customWidth="1"/>
    <col min="7973" max="7973" width="9.5703125" customWidth="1"/>
    <col min="7974" max="7974" width="60.42578125" customWidth="1"/>
    <col min="7975" max="7975" width="13.42578125" customWidth="1"/>
    <col min="7976" max="7976" width="56.140625" customWidth="1"/>
    <col min="7977" max="7977" width="9.5703125" customWidth="1"/>
    <col min="7978" max="7978" width="58.7109375" customWidth="1"/>
    <col min="7979" max="7979" width="9.5703125" customWidth="1"/>
    <col min="8197" max="8197" width="16.140625" customWidth="1"/>
    <col min="8198" max="8198" width="43.140625" customWidth="1"/>
    <col min="8199" max="8199" width="29.5703125" customWidth="1"/>
    <col min="8200" max="8200" width="34.140625" customWidth="1"/>
    <col min="8201" max="8201" width="7.5703125" customWidth="1"/>
    <col min="8202" max="8202" width="26.42578125" customWidth="1"/>
    <col min="8203" max="8203" width="17.140625" customWidth="1"/>
    <col min="8204" max="8204" width="19.140625" customWidth="1"/>
    <col min="8205" max="8205" width="18.42578125" customWidth="1"/>
    <col min="8206" max="8206" width="17.5703125" customWidth="1"/>
    <col min="8207" max="8207" width="18.85546875" customWidth="1"/>
    <col min="8208" max="8208" width="18.7109375" customWidth="1"/>
    <col min="8209" max="8210" width="15.85546875" customWidth="1"/>
    <col min="8211" max="8211" width="11.85546875" customWidth="1"/>
    <col min="8212" max="8212" width="8" customWidth="1"/>
    <col min="8213" max="8213" width="9.140625" customWidth="1"/>
    <col min="8214" max="8214" width="11.7109375" customWidth="1"/>
    <col min="8215" max="8215" width="10" customWidth="1"/>
    <col min="8216" max="8216" width="9.140625" customWidth="1"/>
    <col min="8217" max="8218" width="9.28515625" customWidth="1"/>
    <col min="8219" max="8219" width="9" customWidth="1"/>
    <col min="8220" max="8220" width="8.5703125" customWidth="1"/>
    <col min="8221" max="8221" width="9.140625" customWidth="1"/>
    <col min="8222" max="8222" width="8.140625" customWidth="1"/>
    <col min="8223" max="8226" width="15.42578125" customWidth="1"/>
    <col min="8227" max="8227" width="11.7109375" customWidth="1"/>
    <col min="8228" max="8228" width="66.28515625" customWidth="1"/>
    <col min="8229" max="8229" width="9.5703125" customWidth="1"/>
    <col min="8230" max="8230" width="60.42578125" customWidth="1"/>
    <col min="8231" max="8231" width="13.42578125" customWidth="1"/>
    <col min="8232" max="8232" width="56.140625" customWidth="1"/>
    <col min="8233" max="8233" width="9.5703125" customWidth="1"/>
    <col min="8234" max="8234" width="58.7109375" customWidth="1"/>
    <col min="8235" max="8235" width="9.5703125" customWidth="1"/>
    <col min="8453" max="8453" width="16.140625" customWidth="1"/>
    <col min="8454" max="8454" width="43.140625" customWidth="1"/>
    <col min="8455" max="8455" width="29.5703125" customWidth="1"/>
    <col min="8456" max="8456" width="34.140625" customWidth="1"/>
    <col min="8457" max="8457" width="7.5703125" customWidth="1"/>
    <col min="8458" max="8458" width="26.42578125" customWidth="1"/>
    <col min="8459" max="8459" width="17.140625" customWidth="1"/>
    <col min="8460" max="8460" width="19.140625" customWidth="1"/>
    <col min="8461" max="8461" width="18.42578125" customWidth="1"/>
    <col min="8462" max="8462" width="17.5703125" customWidth="1"/>
    <col min="8463" max="8463" width="18.85546875" customWidth="1"/>
    <col min="8464" max="8464" width="18.7109375" customWidth="1"/>
    <col min="8465" max="8466" width="15.85546875" customWidth="1"/>
    <col min="8467" max="8467" width="11.85546875" customWidth="1"/>
    <col min="8468" max="8468" width="8" customWidth="1"/>
    <col min="8469" max="8469" width="9.140625" customWidth="1"/>
    <col min="8470" max="8470" width="11.7109375" customWidth="1"/>
    <col min="8471" max="8471" width="10" customWidth="1"/>
    <col min="8472" max="8472" width="9.140625" customWidth="1"/>
    <col min="8473" max="8474" width="9.28515625" customWidth="1"/>
    <col min="8475" max="8475" width="9" customWidth="1"/>
    <col min="8476" max="8476" width="8.5703125" customWidth="1"/>
    <col min="8477" max="8477" width="9.140625" customWidth="1"/>
    <col min="8478" max="8478" width="8.140625" customWidth="1"/>
    <col min="8479" max="8482" width="15.42578125" customWidth="1"/>
    <col min="8483" max="8483" width="11.7109375" customWidth="1"/>
    <col min="8484" max="8484" width="66.28515625" customWidth="1"/>
    <col min="8485" max="8485" width="9.5703125" customWidth="1"/>
    <col min="8486" max="8486" width="60.42578125" customWidth="1"/>
    <col min="8487" max="8487" width="13.42578125" customWidth="1"/>
    <col min="8488" max="8488" width="56.140625" customWidth="1"/>
    <col min="8489" max="8489" width="9.5703125" customWidth="1"/>
    <col min="8490" max="8490" width="58.7109375" customWidth="1"/>
    <col min="8491" max="8491" width="9.5703125" customWidth="1"/>
    <col min="8709" max="8709" width="16.140625" customWidth="1"/>
    <col min="8710" max="8710" width="43.140625" customWidth="1"/>
    <col min="8711" max="8711" width="29.5703125" customWidth="1"/>
    <col min="8712" max="8712" width="34.140625" customWidth="1"/>
    <col min="8713" max="8713" width="7.5703125" customWidth="1"/>
    <col min="8714" max="8714" width="26.42578125" customWidth="1"/>
    <col min="8715" max="8715" width="17.140625" customWidth="1"/>
    <col min="8716" max="8716" width="19.140625" customWidth="1"/>
    <col min="8717" max="8717" width="18.42578125" customWidth="1"/>
    <col min="8718" max="8718" width="17.5703125" customWidth="1"/>
    <col min="8719" max="8719" width="18.85546875" customWidth="1"/>
    <col min="8720" max="8720" width="18.7109375" customWidth="1"/>
    <col min="8721" max="8722" width="15.85546875" customWidth="1"/>
    <col min="8723" max="8723" width="11.85546875" customWidth="1"/>
    <col min="8724" max="8724" width="8" customWidth="1"/>
    <col min="8725" max="8725" width="9.140625" customWidth="1"/>
    <col min="8726" max="8726" width="11.7109375" customWidth="1"/>
    <col min="8727" max="8727" width="10" customWidth="1"/>
    <col min="8728" max="8728" width="9.140625" customWidth="1"/>
    <col min="8729" max="8730" width="9.28515625" customWidth="1"/>
    <col min="8731" max="8731" width="9" customWidth="1"/>
    <col min="8732" max="8732" width="8.5703125" customWidth="1"/>
    <col min="8733" max="8733" width="9.140625" customWidth="1"/>
    <col min="8734" max="8734" width="8.140625" customWidth="1"/>
    <col min="8735" max="8738" width="15.42578125" customWidth="1"/>
    <col min="8739" max="8739" width="11.7109375" customWidth="1"/>
    <col min="8740" max="8740" width="66.28515625" customWidth="1"/>
    <col min="8741" max="8741" width="9.5703125" customWidth="1"/>
    <col min="8742" max="8742" width="60.42578125" customWidth="1"/>
    <col min="8743" max="8743" width="13.42578125" customWidth="1"/>
    <col min="8744" max="8744" width="56.140625" customWidth="1"/>
    <col min="8745" max="8745" width="9.5703125" customWidth="1"/>
    <col min="8746" max="8746" width="58.7109375" customWidth="1"/>
    <col min="8747" max="8747" width="9.5703125" customWidth="1"/>
    <col min="8965" max="8965" width="16.140625" customWidth="1"/>
    <col min="8966" max="8966" width="43.140625" customWidth="1"/>
    <col min="8967" max="8967" width="29.5703125" customWidth="1"/>
    <col min="8968" max="8968" width="34.140625" customWidth="1"/>
    <col min="8969" max="8969" width="7.5703125" customWidth="1"/>
    <col min="8970" max="8970" width="26.42578125" customWidth="1"/>
    <col min="8971" max="8971" width="17.140625" customWidth="1"/>
    <col min="8972" max="8972" width="19.140625" customWidth="1"/>
    <col min="8973" max="8973" width="18.42578125" customWidth="1"/>
    <col min="8974" max="8974" width="17.5703125" customWidth="1"/>
    <col min="8975" max="8975" width="18.85546875" customWidth="1"/>
    <col min="8976" max="8976" width="18.7109375" customWidth="1"/>
    <col min="8977" max="8978" width="15.85546875" customWidth="1"/>
    <col min="8979" max="8979" width="11.85546875" customWidth="1"/>
    <col min="8980" max="8980" width="8" customWidth="1"/>
    <col min="8981" max="8981" width="9.140625" customWidth="1"/>
    <col min="8982" max="8982" width="11.7109375" customWidth="1"/>
    <col min="8983" max="8983" width="10" customWidth="1"/>
    <col min="8984" max="8984" width="9.140625" customWidth="1"/>
    <col min="8985" max="8986" width="9.28515625" customWidth="1"/>
    <col min="8987" max="8987" width="9" customWidth="1"/>
    <col min="8988" max="8988" width="8.5703125" customWidth="1"/>
    <col min="8989" max="8989" width="9.140625" customWidth="1"/>
    <col min="8990" max="8990" width="8.140625" customWidth="1"/>
    <col min="8991" max="8994" width="15.42578125" customWidth="1"/>
    <col min="8995" max="8995" width="11.7109375" customWidth="1"/>
    <col min="8996" max="8996" width="66.28515625" customWidth="1"/>
    <col min="8997" max="8997" width="9.5703125" customWidth="1"/>
    <col min="8998" max="8998" width="60.42578125" customWidth="1"/>
    <col min="8999" max="8999" width="13.42578125" customWidth="1"/>
    <col min="9000" max="9000" width="56.140625" customWidth="1"/>
    <col min="9001" max="9001" width="9.5703125" customWidth="1"/>
    <col min="9002" max="9002" width="58.7109375" customWidth="1"/>
    <col min="9003" max="9003" width="9.5703125" customWidth="1"/>
    <col min="9221" max="9221" width="16.140625" customWidth="1"/>
    <col min="9222" max="9222" width="43.140625" customWidth="1"/>
    <col min="9223" max="9223" width="29.5703125" customWidth="1"/>
    <col min="9224" max="9224" width="34.140625" customWidth="1"/>
    <col min="9225" max="9225" width="7.5703125" customWidth="1"/>
    <col min="9226" max="9226" width="26.42578125" customWidth="1"/>
    <col min="9227" max="9227" width="17.140625" customWidth="1"/>
    <col min="9228" max="9228" width="19.140625" customWidth="1"/>
    <col min="9229" max="9229" width="18.42578125" customWidth="1"/>
    <col min="9230" max="9230" width="17.5703125" customWidth="1"/>
    <col min="9231" max="9231" width="18.85546875" customWidth="1"/>
    <col min="9232" max="9232" width="18.7109375" customWidth="1"/>
    <col min="9233" max="9234" width="15.85546875" customWidth="1"/>
    <col min="9235" max="9235" width="11.85546875" customWidth="1"/>
    <col min="9236" max="9236" width="8" customWidth="1"/>
    <col min="9237" max="9237" width="9.140625" customWidth="1"/>
    <col min="9238" max="9238" width="11.7109375" customWidth="1"/>
    <col min="9239" max="9239" width="10" customWidth="1"/>
    <col min="9240" max="9240" width="9.140625" customWidth="1"/>
    <col min="9241" max="9242" width="9.28515625" customWidth="1"/>
    <col min="9243" max="9243" width="9" customWidth="1"/>
    <col min="9244" max="9244" width="8.5703125" customWidth="1"/>
    <col min="9245" max="9245" width="9.140625" customWidth="1"/>
    <col min="9246" max="9246" width="8.140625" customWidth="1"/>
    <col min="9247" max="9250" width="15.42578125" customWidth="1"/>
    <col min="9251" max="9251" width="11.7109375" customWidth="1"/>
    <col min="9252" max="9252" width="66.28515625" customWidth="1"/>
    <col min="9253" max="9253" width="9.5703125" customWidth="1"/>
    <col min="9254" max="9254" width="60.42578125" customWidth="1"/>
    <col min="9255" max="9255" width="13.42578125" customWidth="1"/>
    <col min="9256" max="9256" width="56.140625" customWidth="1"/>
    <col min="9257" max="9257" width="9.5703125" customWidth="1"/>
    <col min="9258" max="9258" width="58.7109375" customWidth="1"/>
    <col min="9259" max="9259" width="9.5703125" customWidth="1"/>
    <col min="9477" max="9477" width="16.140625" customWidth="1"/>
    <col min="9478" max="9478" width="43.140625" customWidth="1"/>
    <col min="9479" max="9479" width="29.5703125" customWidth="1"/>
    <col min="9480" max="9480" width="34.140625" customWidth="1"/>
    <col min="9481" max="9481" width="7.5703125" customWidth="1"/>
    <col min="9482" max="9482" width="26.42578125" customWidth="1"/>
    <col min="9483" max="9483" width="17.140625" customWidth="1"/>
    <col min="9484" max="9484" width="19.140625" customWidth="1"/>
    <col min="9485" max="9485" width="18.42578125" customWidth="1"/>
    <col min="9486" max="9486" width="17.5703125" customWidth="1"/>
    <col min="9487" max="9487" width="18.85546875" customWidth="1"/>
    <col min="9488" max="9488" width="18.7109375" customWidth="1"/>
    <col min="9489" max="9490" width="15.85546875" customWidth="1"/>
    <col min="9491" max="9491" width="11.85546875" customWidth="1"/>
    <col min="9492" max="9492" width="8" customWidth="1"/>
    <col min="9493" max="9493" width="9.140625" customWidth="1"/>
    <col min="9494" max="9494" width="11.7109375" customWidth="1"/>
    <col min="9495" max="9495" width="10" customWidth="1"/>
    <col min="9496" max="9496" width="9.140625" customWidth="1"/>
    <col min="9497" max="9498" width="9.28515625" customWidth="1"/>
    <col min="9499" max="9499" width="9" customWidth="1"/>
    <col min="9500" max="9500" width="8.5703125" customWidth="1"/>
    <col min="9501" max="9501" width="9.140625" customWidth="1"/>
    <col min="9502" max="9502" width="8.140625" customWidth="1"/>
    <col min="9503" max="9506" width="15.42578125" customWidth="1"/>
    <col min="9507" max="9507" width="11.7109375" customWidth="1"/>
    <col min="9508" max="9508" width="66.28515625" customWidth="1"/>
    <col min="9509" max="9509" width="9.5703125" customWidth="1"/>
    <col min="9510" max="9510" width="60.42578125" customWidth="1"/>
    <col min="9511" max="9511" width="13.42578125" customWidth="1"/>
    <col min="9512" max="9512" width="56.140625" customWidth="1"/>
    <col min="9513" max="9513" width="9.5703125" customWidth="1"/>
    <col min="9514" max="9514" width="58.7109375" customWidth="1"/>
    <col min="9515" max="9515" width="9.5703125" customWidth="1"/>
    <col min="9733" max="9733" width="16.140625" customWidth="1"/>
    <col min="9734" max="9734" width="43.140625" customWidth="1"/>
    <col min="9735" max="9735" width="29.5703125" customWidth="1"/>
    <col min="9736" max="9736" width="34.140625" customWidth="1"/>
    <col min="9737" max="9737" width="7.5703125" customWidth="1"/>
    <col min="9738" max="9738" width="26.42578125" customWidth="1"/>
    <col min="9739" max="9739" width="17.140625" customWidth="1"/>
    <col min="9740" max="9740" width="19.140625" customWidth="1"/>
    <col min="9741" max="9741" width="18.42578125" customWidth="1"/>
    <col min="9742" max="9742" width="17.5703125" customWidth="1"/>
    <col min="9743" max="9743" width="18.85546875" customWidth="1"/>
    <col min="9744" max="9744" width="18.7109375" customWidth="1"/>
    <col min="9745" max="9746" width="15.85546875" customWidth="1"/>
    <col min="9747" max="9747" width="11.85546875" customWidth="1"/>
    <col min="9748" max="9748" width="8" customWidth="1"/>
    <col min="9749" max="9749" width="9.140625" customWidth="1"/>
    <col min="9750" max="9750" width="11.7109375" customWidth="1"/>
    <col min="9751" max="9751" width="10" customWidth="1"/>
    <col min="9752" max="9752" width="9.140625" customWidth="1"/>
    <col min="9753" max="9754" width="9.28515625" customWidth="1"/>
    <col min="9755" max="9755" width="9" customWidth="1"/>
    <col min="9756" max="9756" width="8.5703125" customWidth="1"/>
    <col min="9757" max="9757" width="9.140625" customWidth="1"/>
    <col min="9758" max="9758" width="8.140625" customWidth="1"/>
    <col min="9759" max="9762" width="15.42578125" customWidth="1"/>
    <col min="9763" max="9763" width="11.7109375" customWidth="1"/>
    <col min="9764" max="9764" width="66.28515625" customWidth="1"/>
    <col min="9765" max="9765" width="9.5703125" customWidth="1"/>
    <col min="9766" max="9766" width="60.42578125" customWidth="1"/>
    <col min="9767" max="9767" width="13.42578125" customWidth="1"/>
    <col min="9768" max="9768" width="56.140625" customWidth="1"/>
    <col min="9769" max="9769" width="9.5703125" customWidth="1"/>
    <col min="9770" max="9770" width="58.7109375" customWidth="1"/>
    <col min="9771" max="9771" width="9.5703125" customWidth="1"/>
    <col min="9989" max="9989" width="16.140625" customWidth="1"/>
    <col min="9990" max="9990" width="43.140625" customWidth="1"/>
    <col min="9991" max="9991" width="29.5703125" customWidth="1"/>
    <col min="9992" max="9992" width="34.140625" customWidth="1"/>
    <col min="9993" max="9993" width="7.5703125" customWidth="1"/>
    <col min="9994" max="9994" width="26.42578125" customWidth="1"/>
    <col min="9995" max="9995" width="17.140625" customWidth="1"/>
    <col min="9996" max="9996" width="19.140625" customWidth="1"/>
    <col min="9997" max="9997" width="18.42578125" customWidth="1"/>
    <col min="9998" max="9998" width="17.5703125" customWidth="1"/>
    <col min="9999" max="9999" width="18.85546875" customWidth="1"/>
    <col min="10000" max="10000" width="18.7109375" customWidth="1"/>
    <col min="10001" max="10002" width="15.85546875" customWidth="1"/>
    <col min="10003" max="10003" width="11.85546875" customWidth="1"/>
    <col min="10004" max="10004" width="8" customWidth="1"/>
    <col min="10005" max="10005" width="9.140625" customWidth="1"/>
    <col min="10006" max="10006" width="11.7109375" customWidth="1"/>
    <col min="10007" max="10007" width="10" customWidth="1"/>
    <col min="10008" max="10008" width="9.140625" customWidth="1"/>
    <col min="10009" max="10010" width="9.28515625" customWidth="1"/>
    <col min="10011" max="10011" width="9" customWidth="1"/>
    <col min="10012" max="10012" width="8.5703125" customWidth="1"/>
    <col min="10013" max="10013" width="9.140625" customWidth="1"/>
    <col min="10014" max="10014" width="8.140625" customWidth="1"/>
    <col min="10015" max="10018" width="15.42578125" customWidth="1"/>
    <col min="10019" max="10019" width="11.7109375" customWidth="1"/>
    <col min="10020" max="10020" width="66.28515625" customWidth="1"/>
    <col min="10021" max="10021" width="9.5703125" customWidth="1"/>
    <col min="10022" max="10022" width="60.42578125" customWidth="1"/>
    <col min="10023" max="10023" width="13.42578125" customWidth="1"/>
    <col min="10024" max="10024" width="56.140625" customWidth="1"/>
    <col min="10025" max="10025" width="9.5703125" customWidth="1"/>
    <col min="10026" max="10026" width="58.7109375" customWidth="1"/>
    <col min="10027" max="10027" width="9.5703125" customWidth="1"/>
    <col min="10245" max="10245" width="16.140625" customWidth="1"/>
    <col min="10246" max="10246" width="43.140625" customWidth="1"/>
    <col min="10247" max="10247" width="29.5703125" customWidth="1"/>
    <col min="10248" max="10248" width="34.140625" customWidth="1"/>
    <col min="10249" max="10249" width="7.5703125" customWidth="1"/>
    <col min="10250" max="10250" width="26.42578125" customWidth="1"/>
    <col min="10251" max="10251" width="17.140625" customWidth="1"/>
    <col min="10252" max="10252" width="19.140625" customWidth="1"/>
    <col min="10253" max="10253" width="18.42578125" customWidth="1"/>
    <col min="10254" max="10254" width="17.5703125" customWidth="1"/>
    <col min="10255" max="10255" width="18.85546875" customWidth="1"/>
    <col min="10256" max="10256" width="18.7109375" customWidth="1"/>
    <col min="10257" max="10258" width="15.85546875" customWidth="1"/>
    <col min="10259" max="10259" width="11.85546875" customWidth="1"/>
    <col min="10260" max="10260" width="8" customWidth="1"/>
    <col min="10261" max="10261" width="9.140625" customWidth="1"/>
    <col min="10262" max="10262" width="11.7109375" customWidth="1"/>
    <col min="10263" max="10263" width="10" customWidth="1"/>
    <col min="10264" max="10264" width="9.140625" customWidth="1"/>
    <col min="10265" max="10266" width="9.28515625" customWidth="1"/>
    <col min="10267" max="10267" width="9" customWidth="1"/>
    <col min="10268" max="10268" width="8.5703125" customWidth="1"/>
    <col min="10269" max="10269" width="9.140625" customWidth="1"/>
    <col min="10270" max="10270" width="8.140625" customWidth="1"/>
    <col min="10271" max="10274" width="15.42578125" customWidth="1"/>
    <col min="10275" max="10275" width="11.7109375" customWidth="1"/>
    <col min="10276" max="10276" width="66.28515625" customWidth="1"/>
    <col min="10277" max="10277" width="9.5703125" customWidth="1"/>
    <col min="10278" max="10278" width="60.42578125" customWidth="1"/>
    <col min="10279" max="10279" width="13.42578125" customWidth="1"/>
    <col min="10280" max="10280" width="56.140625" customWidth="1"/>
    <col min="10281" max="10281" width="9.5703125" customWidth="1"/>
    <col min="10282" max="10282" width="58.7109375" customWidth="1"/>
    <col min="10283" max="10283" width="9.5703125" customWidth="1"/>
    <col min="10501" max="10501" width="16.140625" customWidth="1"/>
    <col min="10502" max="10502" width="43.140625" customWidth="1"/>
    <col min="10503" max="10503" width="29.5703125" customWidth="1"/>
    <col min="10504" max="10504" width="34.140625" customWidth="1"/>
    <col min="10505" max="10505" width="7.5703125" customWidth="1"/>
    <col min="10506" max="10506" width="26.42578125" customWidth="1"/>
    <col min="10507" max="10507" width="17.140625" customWidth="1"/>
    <col min="10508" max="10508" width="19.140625" customWidth="1"/>
    <col min="10509" max="10509" width="18.42578125" customWidth="1"/>
    <col min="10510" max="10510" width="17.5703125" customWidth="1"/>
    <col min="10511" max="10511" width="18.85546875" customWidth="1"/>
    <col min="10512" max="10512" width="18.7109375" customWidth="1"/>
    <col min="10513" max="10514" width="15.85546875" customWidth="1"/>
    <col min="10515" max="10515" width="11.85546875" customWidth="1"/>
    <col min="10516" max="10516" width="8" customWidth="1"/>
    <col min="10517" max="10517" width="9.140625" customWidth="1"/>
    <col min="10518" max="10518" width="11.7109375" customWidth="1"/>
    <col min="10519" max="10519" width="10" customWidth="1"/>
    <col min="10520" max="10520" width="9.140625" customWidth="1"/>
    <col min="10521" max="10522" width="9.28515625" customWidth="1"/>
    <col min="10523" max="10523" width="9" customWidth="1"/>
    <col min="10524" max="10524" width="8.5703125" customWidth="1"/>
    <col min="10525" max="10525" width="9.140625" customWidth="1"/>
    <col min="10526" max="10526" width="8.140625" customWidth="1"/>
    <col min="10527" max="10530" width="15.42578125" customWidth="1"/>
    <col min="10531" max="10531" width="11.7109375" customWidth="1"/>
    <col min="10532" max="10532" width="66.28515625" customWidth="1"/>
    <col min="10533" max="10533" width="9.5703125" customWidth="1"/>
    <col min="10534" max="10534" width="60.42578125" customWidth="1"/>
    <col min="10535" max="10535" width="13.42578125" customWidth="1"/>
    <col min="10536" max="10536" width="56.140625" customWidth="1"/>
    <col min="10537" max="10537" width="9.5703125" customWidth="1"/>
    <col min="10538" max="10538" width="58.7109375" customWidth="1"/>
    <col min="10539" max="10539" width="9.5703125" customWidth="1"/>
    <col min="10757" max="10757" width="16.140625" customWidth="1"/>
    <col min="10758" max="10758" width="43.140625" customWidth="1"/>
    <col min="10759" max="10759" width="29.5703125" customWidth="1"/>
    <col min="10760" max="10760" width="34.140625" customWidth="1"/>
    <col min="10761" max="10761" width="7.5703125" customWidth="1"/>
    <col min="10762" max="10762" width="26.42578125" customWidth="1"/>
    <col min="10763" max="10763" width="17.140625" customWidth="1"/>
    <col min="10764" max="10764" width="19.140625" customWidth="1"/>
    <col min="10765" max="10765" width="18.42578125" customWidth="1"/>
    <col min="10766" max="10766" width="17.5703125" customWidth="1"/>
    <col min="10767" max="10767" width="18.85546875" customWidth="1"/>
    <col min="10768" max="10768" width="18.7109375" customWidth="1"/>
    <col min="10769" max="10770" width="15.85546875" customWidth="1"/>
    <col min="10771" max="10771" width="11.85546875" customWidth="1"/>
    <col min="10772" max="10772" width="8" customWidth="1"/>
    <col min="10773" max="10773" width="9.140625" customWidth="1"/>
    <col min="10774" max="10774" width="11.7109375" customWidth="1"/>
    <col min="10775" max="10775" width="10" customWidth="1"/>
    <col min="10776" max="10776" width="9.140625" customWidth="1"/>
    <col min="10777" max="10778" width="9.28515625" customWidth="1"/>
    <col min="10779" max="10779" width="9" customWidth="1"/>
    <col min="10780" max="10780" width="8.5703125" customWidth="1"/>
    <col min="10781" max="10781" width="9.140625" customWidth="1"/>
    <col min="10782" max="10782" width="8.140625" customWidth="1"/>
    <col min="10783" max="10786" width="15.42578125" customWidth="1"/>
    <col min="10787" max="10787" width="11.7109375" customWidth="1"/>
    <col min="10788" max="10788" width="66.28515625" customWidth="1"/>
    <col min="10789" max="10789" width="9.5703125" customWidth="1"/>
    <col min="10790" max="10790" width="60.42578125" customWidth="1"/>
    <col min="10791" max="10791" width="13.42578125" customWidth="1"/>
    <col min="10792" max="10792" width="56.140625" customWidth="1"/>
    <col min="10793" max="10793" width="9.5703125" customWidth="1"/>
    <col min="10794" max="10794" width="58.7109375" customWidth="1"/>
    <col min="10795" max="10795" width="9.5703125" customWidth="1"/>
    <col min="11013" max="11013" width="16.140625" customWidth="1"/>
    <col min="11014" max="11014" width="43.140625" customWidth="1"/>
    <col min="11015" max="11015" width="29.5703125" customWidth="1"/>
    <col min="11016" max="11016" width="34.140625" customWidth="1"/>
    <col min="11017" max="11017" width="7.5703125" customWidth="1"/>
    <col min="11018" max="11018" width="26.42578125" customWidth="1"/>
    <col min="11019" max="11019" width="17.140625" customWidth="1"/>
    <col min="11020" max="11020" width="19.140625" customWidth="1"/>
    <col min="11021" max="11021" width="18.42578125" customWidth="1"/>
    <col min="11022" max="11022" width="17.5703125" customWidth="1"/>
    <col min="11023" max="11023" width="18.85546875" customWidth="1"/>
    <col min="11024" max="11024" width="18.7109375" customWidth="1"/>
    <col min="11025" max="11026" width="15.85546875" customWidth="1"/>
    <col min="11027" max="11027" width="11.85546875" customWidth="1"/>
    <col min="11028" max="11028" width="8" customWidth="1"/>
    <col min="11029" max="11029" width="9.140625" customWidth="1"/>
    <col min="11030" max="11030" width="11.7109375" customWidth="1"/>
    <col min="11031" max="11031" width="10" customWidth="1"/>
    <col min="11032" max="11032" width="9.140625" customWidth="1"/>
    <col min="11033" max="11034" width="9.28515625" customWidth="1"/>
    <col min="11035" max="11035" width="9" customWidth="1"/>
    <col min="11036" max="11036" width="8.5703125" customWidth="1"/>
    <col min="11037" max="11037" width="9.140625" customWidth="1"/>
    <col min="11038" max="11038" width="8.140625" customWidth="1"/>
    <col min="11039" max="11042" width="15.42578125" customWidth="1"/>
    <col min="11043" max="11043" width="11.7109375" customWidth="1"/>
    <col min="11044" max="11044" width="66.28515625" customWidth="1"/>
    <col min="11045" max="11045" width="9.5703125" customWidth="1"/>
    <col min="11046" max="11046" width="60.42578125" customWidth="1"/>
    <col min="11047" max="11047" width="13.42578125" customWidth="1"/>
    <col min="11048" max="11048" width="56.140625" customWidth="1"/>
    <col min="11049" max="11049" width="9.5703125" customWidth="1"/>
    <col min="11050" max="11050" width="58.7109375" customWidth="1"/>
    <col min="11051" max="11051" width="9.5703125" customWidth="1"/>
    <col min="11269" max="11269" width="16.140625" customWidth="1"/>
    <col min="11270" max="11270" width="43.140625" customWidth="1"/>
    <col min="11271" max="11271" width="29.5703125" customWidth="1"/>
    <col min="11272" max="11272" width="34.140625" customWidth="1"/>
    <col min="11273" max="11273" width="7.5703125" customWidth="1"/>
    <col min="11274" max="11274" width="26.42578125" customWidth="1"/>
    <col min="11275" max="11275" width="17.140625" customWidth="1"/>
    <col min="11276" max="11276" width="19.140625" customWidth="1"/>
    <col min="11277" max="11277" width="18.42578125" customWidth="1"/>
    <col min="11278" max="11278" width="17.5703125" customWidth="1"/>
    <col min="11279" max="11279" width="18.85546875" customWidth="1"/>
    <col min="11280" max="11280" width="18.7109375" customWidth="1"/>
    <col min="11281" max="11282" width="15.85546875" customWidth="1"/>
    <col min="11283" max="11283" width="11.85546875" customWidth="1"/>
    <col min="11284" max="11284" width="8" customWidth="1"/>
    <col min="11285" max="11285" width="9.140625" customWidth="1"/>
    <col min="11286" max="11286" width="11.7109375" customWidth="1"/>
    <col min="11287" max="11287" width="10" customWidth="1"/>
    <col min="11288" max="11288" width="9.140625" customWidth="1"/>
    <col min="11289" max="11290" width="9.28515625" customWidth="1"/>
    <col min="11291" max="11291" width="9" customWidth="1"/>
    <col min="11292" max="11292" width="8.5703125" customWidth="1"/>
    <col min="11293" max="11293" width="9.140625" customWidth="1"/>
    <col min="11294" max="11294" width="8.140625" customWidth="1"/>
    <col min="11295" max="11298" width="15.42578125" customWidth="1"/>
    <col min="11299" max="11299" width="11.7109375" customWidth="1"/>
    <col min="11300" max="11300" width="66.28515625" customWidth="1"/>
    <col min="11301" max="11301" width="9.5703125" customWidth="1"/>
    <col min="11302" max="11302" width="60.42578125" customWidth="1"/>
    <col min="11303" max="11303" width="13.42578125" customWidth="1"/>
    <col min="11304" max="11304" width="56.140625" customWidth="1"/>
    <col min="11305" max="11305" width="9.5703125" customWidth="1"/>
    <col min="11306" max="11306" width="58.7109375" customWidth="1"/>
    <col min="11307" max="11307" width="9.5703125" customWidth="1"/>
    <col min="11525" max="11525" width="16.140625" customWidth="1"/>
    <col min="11526" max="11526" width="43.140625" customWidth="1"/>
    <col min="11527" max="11527" width="29.5703125" customWidth="1"/>
    <col min="11528" max="11528" width="34.140625" customWidth="1"/>
    <col min="11529" max="11529" width="7.5703125" customWidth="1"/>
    <col min="11530" max="11530" width="26.42578125" customWidth="1"/>
    <col min="11531" max="11531" width="17.140625" customWidth="1"/>
    <col min="11532" max="11532" width="19.140625" customWidth="1"/>
    <col min="11533" max="11533" width="18.42578125" customWidth="1"/>
    <col min="11534" max="11534" width="17.5703125" customWidth="1"/>
    <col min="11535" max="11535" width="18.85546875" customWidth="1"/>
    <col min="11536" max="11536" width="18.7109375" customWidth="1"/>
    <col min="11537" max="11538" width="15.85546875" customWidth="1"/>
    <col min="11539" max="11539" width="11.85546875" customWidth="1"/>
    <col min="11540" max="11540" width="8" customWidth="1"/>
    <col min="11541" max="11541" width="9.140625" customWidth="1"/>
    <col min="11542" max="11542" width="11.7109375" customWidth="1"/>
    <col min="11543" max="11543" width="10" customWidth="1"/>
    <col min="11544" max="11544" width="9.140625" customWidth="1"/>
    <col min="11545" max="11546" width="9.28515625" customWidth="1"/>
    <col min="11547" max="11547" width="9" customWidth="1"/>
    <col min="11548" max="11548" width="8.5703125" customWidth="1"/>
    <col min="11549" max="11549" width="9.140625" customWidth="1"/>
    <col min="11550" max="11550" width="8.140625" customWidth="1"/>
    <col min="11551" max="11554" width="15.42578125" customWidth="1"/>
    <col min="11555" max="11555" width="11.7109375" customWidth="1"/>
    <col min="11556" max="11556" width="66.28515625" customWidth="1"/>
    <col min="11557" max="11557" width="9.5703125" customWidth="1"/>
    <col min="11558" max="11558" width="60.42578125" customWidth="1"/>
    <col min="11559" max="11559" width="13.42578125" customWidth="1"/>
    <col min="11560" max="11560" width="56.140625" customWidth="1"/>
    <col min="11561" max="11561" width="9.5703125" customWidth="1"/>
    <col min="11562" max="11562" width="58.7109375" customWidth="1"/>
    <col min="11563" max="11563" width="9.5703125" customWidth="1"/>
    <col min="11781" max="11781" width="16.140625" customWidth="1"/>
    <col min="11782" max="11782" width="43.140625" customWidth="1"/>
    <col min="11783" max="11783" width="29.5703125" customWidth="1"/>
    <col min="11784" max="11784" width="34.140625" customWidth="1"/>
    <col min="11785" max="11785" width="7.5703125" customWidth="1"/>
    <col min="11786" max="11786" width="26.42578125" customWidth="1"/>
    <col min="11787" max="11787" width="17.140625" customWidth="1"/>
    <col min="11788" max="11788" width="19.140625" customWidth="1"/>
    <col min="11789" max="11789" width="18.42578125" customWidth="1"/>
    <col min="11790" max="11790" width="17.5703125" customWidth="1"/>
    <col min="11791" max="11791" width="18.85546875" customWidth="1"/>
    <col min="11792" max="11792" width="18.7109375" customWidth="1"/>
    <col min="11793" max="11794" width="15.85546875" customWidth="1"/>
    <col min="11795" max="11795" width="11.85546875" customWidth="1"/>
    <col min="11796" max="11796" width="8" customWidth="1"/>
    <col min="11797" max="11797" width="9.140625" customWidth="1"/>
    <col min="11798" max="11798" width="11.7109375" customWidth="1"/>
    <col min="11799" max="11799" width="10" customWidth="1"/>
    <col min="11800" max="11800" width="9.140625" customWidth="1"/>
    <col min="11801" max="11802" width="9.28515625" customWidth="1"/>
    <col min="11803" max="11803" width="9" customWidth="1"/>
    <col min="11804" max="11804" width="8.5703125" customWidth="1"/>
    <col min="11805" max="11805" width="9.140625" customWidth="1"/>
    <col min="11806" max="11806" width="8.140625" customWidth="1"/>
    <col min="11807" max="11810" width="15.42578125" customWidth="1"/>
    <col min="11811" max="11811" width="11.7109375" customWidth="1"/>
    <col min="11812" max="11812" width="66.28515625" customWidth="1"/>
    <col min="11813" max="11813" width="9.5703125" customWidth="1"/>
    <col min="11814" max="11814" width="60.42578125" customWidth="1"/>
    <col min="11815" max="11815" width="13.42578125" customWidth="1"/>
    <col min="11816" max="11816" width="56.140625" customWidth="1"/>
    <col min="11817" max="11817" width="9.5703125" customWidth="1"/>
    <col min="11818" max="11818" width="58.7109375" customWidth="1"/>
    <col min="11819" max="11819" width="9.5703125" customWidth="1"/>
    <col min="12037" max="12037" width="16.140625" customWidth="1"/>
    <col min="12038" max="12038" width="43.140625" customWidth="1"/>
    <col min="12039" max="12039" width="29.5703125" customWidth="1"/>
    <col min="12040" max="12040" width="34.140625" customWidth="1"/>
    <col min="12041" max="12041" width="7.5703125" customWidth="1"/>
    <col min="12042" max="12042" width="26.42578125" customWidth="1"/>
    <col min="12043" max="12043" width="17.140625" customWidth="1"/>
    <col min="12044" max="12044" width="19.140625" customWidth="1"/>
    <col min="12045" max="12045" width="18.42578125" customWidth="1"/>
    <col min="12046" max="12046" width="17.5703125" customWidth="1"/>
    <col min="12047" max="12047" width="18.85546875" customWidth="1"/>
    <col min="12048" max="12048" width="18.7109375" customWidth="1"/>
    <col min="12049" max="12050" width="15.85546875" customWidth="1"/>
    <col min="12051" max="12051" width="11.85546875" customWidth="1"/>
    <col min="12052" max="12052" width="8" customWidth="1"/>
    <col min="12053" max="12053" width="9.140625" customWidth="1"/>
    <col min="12054" max="12054" width="11.7109375" customWidth="1"/>
    <col min="12055" max="12055" width="10" customWidth="1"/>
    <col min="12056" max="12056" width="9.140625" customWidth="1"/>
    <col min="12057" max="12058" width="9.28515625" customWidth="1"/>
    <col min="12059" max="12059" width="9" customWidth="1"/>
    <col min="12060" max="12060" width="8.5703125" customWidth="1"/>
    <col min="12061" max="12061" width="9.140625" customWidth="1"/>
    <col min="12062" max="12062" width="8.140625" customWidth="1"/>
    <col min="12063" max="12066" width="15.42578125" customWidth="1"/>
    <col min="12067" max="12067" width="11.7109375" customWidth="1"/>
    <col min="12068" max="12068" width="66.28515625" customWidth="1"/>
    <col min="12069" max="12069" width="9.5703125" customWidth="1"/>
    <col min="12070" max="12070" width="60.42578125" customWidth="1"/>
    <col min="12071" max="12071" width="13.42578125" customWidth="1"/>
    <col min="12072" max="12072" width="56.140625" customWidth="1"/>
    <col min="12073" max="12073" width="9.5703125" customWidth="1"/>
    <col min="12074" max="12074" width="58.7109375" customWidth="1"/>
    <col min="12075" max="12075" width="9.5703125" customWidth="1"/>
    <col min="12293" max="12293" width="16.140625" customWidth="1"/>
    <col min="12294" max="12294" width="43.140625" customWidth="1"/>
    <col min="12295" max="12295" width="29.5703125" customWidth="1"/>
    <col min="12296" max="12296" width="34.140625" customWidth="1"/>
    <col min="12297" max="12297" width="7.5703125" customWidth="1"/>
    <col min="12298" max="12298" width="26.42578125" customWidth="1"/>
    <col min="12299" max="12299" width="17.140625" customWidth="1"/>
    <col min="12300" max="12300" width="19.140625" customWidth="1"/>
    <col min="12301" max="12301" width="18.42578125" customWidth="1"/>
    <col min="12302" max="12302" width="17.5703125" customWidth="1"/>
    <col min="12303" max="12303" width="18.85546875" customWidth="1"/>
    <col min="12304" max="12304" width="18.7109375" customWidth="1"/>
    <col min="12305" max="12306" width="15.85546875" customWidth="1"/>
    <col min="12307" max="12307" width="11.85546875" customWidth="1"/>
    <col min="12308" max="12308" width="8" customWidth="1"/>
    <col min="12309" max="12309" width="9.140625" customWidth="1"/>
    <col min="12310" max="12310" width="11.7109375" customWidth="1"/>
    <col min="12311" max="12311" width="10" customWidth="1"/>
    <col min="12312" max="12312" width="9.140625" customWidth="1"/>
    <col min="12313" max="12314" width="9.28515625" customWidth="1"/>
    <col min="12315" max="12315" width="9" customWidth="1"/>
    <col min="12316" max="12316" width="8.5703125" customWidth="1"/>
    <col min="12317" max="12317" width="9.140625" customWidth="1"/>
    <col min="12318" max="12318" width="8.140625" customWidth="1"/>
    <col min="12319" max="12322" width="15.42578125" customWidth="1"/>
    <col min="12323" max="12323" width="11.7109375" customWidth="1"/>
    <col min="12324" max="12324" width="66.28515625" customWidth="1"/>
    <col min="12325" max="12325" width="9.5703125" customWidth="1"/>
    <col min="12326" max="12326" width="60.42578125" customWidth="1"/>
    <col min="12327" max="12327" width="13.42578125" customWidth="1"/>
    <col min="12328" max="12328" width="56.140625" customWidth="1"/>
    <col min="12329" max="12329" width="9.5703125" customWidth="1"/>
    <col min="12330" max="12330" width="58.7109375" customWidth="1"/>
    <col min="12331" max="12331" width="9.5703125" customWidth="1"/>
    <col min="12549" max="12549" width="16.140625" customWidth="1"/>
    <col min="12550" max="12550" width="43.140625" customWidth="1"/>
    <col min="12551" max="12551" width="29.5703125" customWidth="1"/>
    <col min="12552" max="12552" width="34.140625" customWidth="1"/>
    <col min="12553" max="12553" width="7.5703125" customWidth="1"/>
    <col min="12554" max="12554" width="26.42578125" customWidth="1"/>
    <col min="12555" max="12555" width="17.140625" customWidth="1"/>
    <col min="12556" max="12556" width="19.140625" customWidth="1"/>
    <col min="12557" max="12557" width="18.42578125" customWidth="1"/>
    <col min="12558" max="12558" width="17.5703125" customWidth="1"/>
    <col min="12559" max="12559" width="18.85546875" customWidth="1"/>
    <col min="12560" max="12560" width="18.7109375" customWidth="1"/>
    <col min="12561" max="12562" width="15.85546875" customWidth="1"/>
    <col min="12563" max="12563" width="11.85546875" customWidth="1"/>
    <col min="12564" max="12564" width="8" customWidth="1"/>
    <col min="12565" max="12565" width="9.140625" customWidth="1"/>
    <col min="12566" max="12566" width="11.7109375" customWidth="1"/>
    <col min="12567" max="12567" width="10" customWidth="1"/>
    <col min="12568" max="12568" width="9.140625" customWidth="1"/>
    <col min="12569" max="12570" width="9.28515625" customWidth="1"/>
    <col min="12571" max="12571" width="9" customWidth="1"/>
    <col min="12572" max="12572" width="8.5703125" customWidth="1"/>
    <col min="12573" max="12573" width="9.140625" customWidth="1"/>
    <col min="12574" max="12574" width="8.140625" customWidth="1"/>
    <col min="12575" max="12578" width="15.42578125" customWidth="1"/>
    <col min="12579" max="12579" width="11.7109375" customWidth="1"/>
    <col min="12580" max="12580" width="66.28515625" customWidth="1"/>
    <col min="12581" max="12581" width="9.5703125" customWidth="1"/>
    <col min="12582" max="12582" width="60.42578125" customWidth="1"/>
    <col min="12583" max="12583" width="13.42578125" customWidth="1"/>
    <col min="12584" max="12584" width="56.140625" customWidth="1"/>
    <col min="12585" max="12585" width="9.5703125" customWidth="1"/>
    <col min="12586" max="12586" width="58.7109375" customWidth="1"/>
    <col min="12587" max="12587" width="9.5703125" customWidth="1"/>
    <col min="12805" max="12805" width="16.140625" customWidth="1"/>
    <col min="12806" max="12806" width="43.140625" customWidth="1"/>
    <col min="12807" max="12807" width="29.5703125" customWidth="1"/>
    <col min="12808" max="12808" width="34.140625" customWidth="1"/>
    <col min="12809" max="12809" width="7.5703125" customWidth="1"/>
    <col min="12810" max="12810" width="26.42578125" customWidth="1"/>
    <col min="12811" max="12811" width="17.140625" customWidth="1"/>
    <col min="12812" max="12812" width="19.140625" customWidth="1"/>
    <col min="12813" max="12813" width="18.42578125" customWidth="1"/>
    <col min="12814" max="12814" width="17.5703125" customWidth="1"/>
    <col min="12815" max="12815" width="18.85546875" customWidth="1"/>
    <col min="12816" max="12816" width="18.7109375" customWidth="1"/>
    <col min="12817" max="12818" width="15.85546875" customWidth="1"/>
    <col min="12819" max="12819" width="11.85546875" customWidth="1"/>
    <col min="12820" max="12820" width="8" customWidth="1"/>
    <col min="12821" max="12821" width="9.140625" customWidth="1"/>
    <col min="12822" max="12822" width="11.7109375" customWidth="1"/>
    <col min="12823" max="12823" width="10" customWidth="1"/>
    <col min="12824" max="12824" width="9.140625" customWidth="1"/>
    <col min="12825" max="12826" width="9.28515625" customWidth="1"/>
    <col min="12827" max="12827" width="9" customWidth="1"/>
    <col min="12828" max="12828" width="8.5703125" customWidth="1"/>
    <col min="12829" max="12829" width="9.140625" customWidth="1"/>
    <col min="12830" max="12830" width="8.140625" customWidth="1"/>
    <col min="12831" max="12834" width="15.42578125" customWidth="1"/>
    <col min="12835" max="12835" width="11.7109375" customWidth="1"/>
    <col min="12836" max="12836" width="66.28515625" customWidth="1"/>
    <col min="12837" max="12837" width="9.5703125" customWidth="1"/>
    <col min="12838" max="12838" width="60.42578125" customWidth="1"/>
    <col min="12839" max="12839" width="13.42578125" customWidth="1"/>
    <col min="12840" max="12840" width="56.140625" customWidth="1"/>
    <col min="12841" max="12841" width="9.5703125" customWidth="1"/>
    <col min="12842" max="12842" width="58.7109375" customWidth="1"/>
    <col min="12843" max="12843" width="9.5703125" customWidth="1"/>
    <col min="13061" max="13061" width="16.140625" customWidth="1"/>
    <col min="13062" max="13062" width="43.140625" customWidth="1"/>
    <col min="13063" max="13063" width="29.5703125" customWidth="1"/>
    <col min="13064" max="13064" width="34.140625" customWidth="1"/>
    <col min="13065" max="13065" width="7.5703125" customWidth="1"/>
    <col min="13066" max="13066" width="26.42578125" customWidth="1"/>
    <col min="13067" max="13067" width="17.140625" customWidth="1"/>
    <col min="13068" max="13068" width="19.140625" customWidth="1"/>
    <col min="13069" max="13069" width="18.42578125" customWidth="1"/>
    <col min="13070" max="13070" width="17.5703125" customWidth="1"/>
    <col min="13071" max="13071" width="18.85546875" customWidth="1"/>
    <col min="13072" max="13072" width="18.7109375" customWidth="1"/>
    <col min="13073" max="13074" width="15.85546875" customWidth="1"/>
    <col min="13075" max="13075" width="11.85546875" customWidth="1"/>
    <col min="13076" max="13076" width="8" customWidth="1"/>
    <col min="13077" max="13077" width="9.140625" customWidth="1"/>
    <col min="13078" max="13078" width="11.7109375" customWidth="1"/>
    <col min="13079" max="13079" width="10" customWidth="1"/>
    <col min="13080" max="13080" width="9.140625" customWidth="1"/>
    <col min="13081" max="13082" width="9.28515625" customWidth="1"/>
    <col min="13083" max="13083" width="9" customWidth="1"/>
    <col min="13084" max="13084" width="8.5703125" customWidth="1"/>
    <col min="13085" max="13085" width="9.140625" customWidth="1"/>
    <col min="13086" max="13086" width="8.140625" customWidth="1"/>
    <col min="13087" max="13090" width="15.42578125" customWidth="1"/>
    <col min="13091" max="13091" width="11.7109375" customWidth="1"/>
    <col min="13092" max="13092" width="66.28515625" customWidth="1"/>
    <col min="13093" max="13093" width="9.5703125" customWidth="1"/>
    <col min="13094" max="13094" width="60.42578125" customWidth="1"/>
    <col min="13095" max="13095" width="13.42578125" customWidth="1"/>
    <col min="13096" max="13096" width="56.140625" customWidth="1"/>
    <col min="13097" max="13097" width="9.5703125" customWidth="1"/>
    <col min="13098" max="13098" width="58.7109375" customWidth="1"/>
    <col min="13099" max="13099" width="9.5703125" customWidth="1"/>
    <col min="13317" max="13317" width="16.140625" customWidth="1"/>
    <col min="13318" max="13318" width="43.140625" customWidth="1"/>
    <col min="13319" max="13319" width="29.5703125" customWidth="1"/>
    <col min="13320" max="13320" width="34.140625" customWidth="1"/>
    <col min="13321" max="13321" width="7.5703125" customWidth="1"/>
    <col min="13322" max="13322" width="26.42578125" customWidth="1"/>
    <col min="13323" max="13323" width="17.140625" customWidth="1"/>
    <col min="13324" max="13324" width="19.140625" customWidth="1"/>
    <col min="13325" max="13325" width="18.42578125" customWidth="1"/>
    <col min="13326" max="13326" width="17.5703125" customWidth="1"/>
    <col min="13327" max="13327" width="18.85546875" customWidth="1"/>
    <col min="13328" max="13328" width="18.7109375" customWidth="1"/>
    <col min="13329" max="13330" width="15.85546875" customWidth="1"/>
    <col min="13331" max="13331" width="11.85546875" customWidth="1"/>
    <col min="13332" max="13332" width="8" customWidth="1"/>
    <col min="13333" max="13333" width="9.140625" customWidth="1"/>
    <col min="13334" max="13334" width="11.7109375" customWidth="1"/>
    <col min="13335" max="13335" width="10" customWidth="1"/>
    <col min="13336" max="13336" width="9.140625" customWidth="1"/>
    <col min="13337" max="13338" width="9.28515625" customWidth="1"/>
    <col min="13339" max="13339" width="9" customWidth="1"/>
    <col min="13340" max="13340" width="8.5703125" customWidth="1"/>
    <col min="13341" max="13341" width="9.140625" customWidth="1"/>
    <col min="13342" max="13342" width="8.140625" customWidth="1"/>
    <col min="13343" max="13346" width="15.42578125" customWidth="1"/>
    <col min="13347" max="13347" width="11.7109375" customWidth="1"/>
    <col min="13348" max="13348" width="66.28515625" customWidth="1"/>
    <col min="13349" max="13349" width="9.5703125" customWidth="1"/>
    <col min="13350" max="13350" width="60.42578125" customWidth="1"/>
    <col min="13351" max="13351" width="13.42578125" customWidth="1"/>
    <col min="13352" max="13352" width="56.140625" customWidth="1"/>
    <col min="13353" max="13353" width="9.5703125" customWidth="1"/>
    <col min="13354" max="13354" width="58.7109375" customWidth="1"/>
    <col min="13355" max="13355" width="9.5703125" customWidth="1"/>
    <col min="13573" max="13573" width="16.140625" customWidth="1"/>
    <col min="13574" max="13574" width="43.140625" customWidth="1"/>
    <col min="13575" max="13575" width="29.5703125" customWidth="1"/>
    <col min="13576" max="13576" width="34.140625" customWidth="1"/>
    <col min="13577" max="13577" width="7.5703125" customWidth="1"/>
    <col min="13578" max="13578" width="26.42578125" customWidth="1"/>
    <col min="13579" max="13579" width="17.140625" customWidth="1"/>
    <col min="13580" max="13580" width="19.140625" customWidth="1"/>
    <col min="13581" max="13581" width="18.42578125" customWidth="1"/>
    <col min="13582" max="13582" width="17.5703125" customWidth="1"/>
    <col min="13583" max="13583" width="18.85546875" customWidth="1"/>
    <col min="13584" max="13584" width="18.7109375" customWidth="1"/>
    <col min="13585" max="13586" width="15.85546875" customWidth="1"/>
    <col min="13587" max="13587" width="11.85546875" customWidth="1"/>
    <col min="13588" max="13588" width="8" customWidth="1"/>
    <col min="13589" max="13589" width="9.140625" customWidth="1"/>
    <col min="13590" max="13590" width="11.7109375" customWidth="1"/>
    <col min="13591" max="13591" width="10" customWidth="1"/>
    <col min="13592" max="13592" width="9.140625" customWidth="1"/>
    <col min="13593" max="13594" width="9.28515625" customWidth="1"/>
    <col min="13595" max="13595" width="9" customWidth="1"/>
    <col min="13596" max="13596" width="8.5703125" customWidth="1"/>
    <col min="13597" max="13597" width="9.140625" customWidth="1"/>
    <col min="13598" max="13598" width="8.140625" customWidth="1"/>
    <col min="13599" max="13602" width="15.42578125" customWidth="1"/>
    <col min="13603" max="13603" width="11.7109375" customWidth="1"/>
    <col min="13604" max="13604" width="66.28515625" customWidth="1"/>
    <col min="13605" max="13605" width="9.5703125" customWidth="1"/>
    <col min="13606" max="13606" width="60.42578125" customWidth="1"/>
    <col min="13607" max="13607" width="13.42578125" customWidth="1"/>
    <col min="13608" max="13608" width="56.140625" customWidth="1"/>
    <col min="13609" max="13609" width="9.5703125" customWidth="1"/>
    <col min="13610" max="13610" width="58.7109375" customWidth="1"/>
    <col min="13611" max="13611" width="9.5703125" customWidth="1"/>
    <col min="13829" max="13829" width="16.140625" customWidth="1"/>
    <col min="13830" max="13830" width="43.140625" customWidth="1"/>
    <col min="13831" max="13831" width="29.5703125" customWidth="1"/>
    <col min="13832" max="13832" width="34.140625" customWidth="1"/>
    <col min="13833" max="13833" width="7.5703125" customWidth="1"/>
    <col min="13834" max="13834" width="26.42578125" customWidth="1"/>
    <col min="13835" max="13835" width="17.140625" customWidth="1"/>
    <col min="13836" max="13836" width="19.140625" customWidth="1"/>
    <col min="13837" max="13837" width="18.42578125" customWidth="1"/>
    <col min="13838" max="13838" width="17.5703125" customWidth="1"/>
    <col min="13839" max="13839" width="18.85546875" customWidth="1"/>
    <col min="13840" max="13840" width="18.7109375" customWidth="1"/>
    <col min="13841" max="13842" width="15.85546875" customWidth="1"/>
    <col min="13843" max="13843" width="11.85546875" customWidth="1"/>
    <col min="13844" max="13844" width="8" customWidth="1"/>
    <col min="13845" max="13845" width="9.140625" customWidth="1"/>
    <col min="13846" max="13846" width="11.7109375" customWidth="1"/>
    <col min="13847" max="13847" width="10" customWidth="1"/>
    <col min="13848" max="13848" width="9.140625" customWidth="1"/>
    <col min="13849" max="13850" width="9.28515625" customWidth="1"/>
    <col min="13851" max="13851" width="9" customWidth="1"/>
    <col min="13852" max="13852" width="8.5703125" customWidth="1"/>
    <col min="13853" max="13853" width="9.140625" customWidth="1"/>
    <col min="13854" max="13854" width="8.140625" customWidth="1"/>
    <col min="13855" max="13858" width="15.42578125" customWidth="1"/>
    <col min="13859" max="13859" width="11.7109375" customWidth="1"/>
    <col min="13860" max="13860" width="66.28515625" customWidth="1"/>
    <col min="13861" max="13861" width="9.5703125" customWidth="1"/>
    <col min="13862" max="13862" width="60.42578125" customWidth="1"/>
    <col min="13863" max="13863" width="13.42578125" customWidth="1"/>
    <col min="13864" max="13864" width="56.140625" customWidth="1"/>
    <col min="13865" max="13865" width="9.5703125" customWidth="1"/>
    <col min="13866" max="13866" width="58.7109375" customWidth="1"/>
    <col min="13867" max="13867" width="9.5703125" customWidth="1"/>
    <col min="14085" max="14085" width="16.140625" customWidth="1"/>
    <col min="14086" max="14086" width="43.140625" customWidth="1"/>
    <col min="14087" max="14087" width="29.5703125" customWidth="1"/>
    <col min="14088" max="14088" width="34.140625" customWidth="1"/>
    <col min="14089" max="14089" width="7.5703125" customWidth="1"/>
    <col min="14090" max="14090" width="26.42578125" customWidth="1"/>
    <col min="14091" max="14091" width="17.140625" customWidth="1"/>
    <col min="14092" max="14092" width="19.140625" customWidth="1"/>
    <col min="14093" max="14093" width="18.42578125" customWidth="1"/>
    <col min="14094" max="14094" width="17.5703125" customWidth="1"/>
    <col min="14095" max="14095" width="18.85546875" customWidth="1"/>
    <col min="14096" max="14096" width="18.7109375" customWidth="1"/>
    <col min="14097" max="14098" width="15.85546875" customWidth="1"/>
    <col min="14099" max="14099" width="11.85546875" customWidth="1"/>
    <col min="14100" max="14100" width="8" customWidth="1"/>
    <col min="14101" max="14101" width="9.140625" customWidth="1"/>
    <col min="14102" max="14102" width="11.7109375" customWidth="1"/>
    <col min="14103" max="14103" width="10" customWidth="1"/>
    <col min="14104" max="14104" width="9.140625" customWidth="1"/>
    <col min="14105" max="14106" width="9.28515625" customWidth="1"/>
    <col min="14107" max="14107" width="9" customWidth="1"/>
    <col min="14108" max="14108" width="8.5703125" customWidth="1"/>
    <col min="14109" max="14109" width="9.140625" customWidth="1"/>
    <col min="14110" max="14110" width="8.140625" customWidth="1"/>
    <col min="14111" max="14114" width="15.42578125" customWidth="1"/>
    <col min="14115" max="14115" width="11.7109375" customWidth="1"/>
    <col min="14116" max="14116" width="66.28515625" customWidth="1"/>
    <col min="14117" max="14117" width="9.5703125" customWidth="1"/>
    <col min="14118" max="14118" width="60.42578125" customWidth="1"/>
    <col min="14119" max="14119" width="13.42578125" customWidth="1"/>
    <col min="14120" max="14120" width="56.140625" customWidth="1"/>
    <col min="14121" max="14121" width="9.5703125" customWidth="1"/>
    <col min="14122" max="14122" width="58.7109375" customWidth="1"/>
    <col min="14123" max="14123" width="9.5703125" customWidth="1"/>
    <col min="14341" max="14341" width="16.140625" customWidth="1"/>
    <col min="14342" max="14342" width="43.140625" customWidth="1"/>
    <col min="14343" max="14343" width="29.5703125" customWidth="1"/>
    <col min="14344" max="14344" width="34.140625" customWidth="1"/>
    <col min="14345" max="14345" width="7.5703125" customWidth="1"/>
    <col min="14346" max="14346" width="26.42578125" customWidth="1"/>
    <col min="14347" max="14347" width="17.140625" customWidth="1"/>
    <col min="14348" max="14348" width="19.140625" customWidth="1"/>
    <col min="14349" max="14349" width="18.42578125" customWidth="1"/>
    <col min="14350" max="14350" width="17.5703125" customWidth="1"/>
    <col min="14351" max="14351" width="18.85546875" customWidth="1"/>
    <col min="14352" max="14352" width="18.7109375" customWidth="1"/>
    <col min="14353" max="14354" width="15.85546875" customWidth="1"/>
    <col min="14355" max="14355" width="11.85546875" customWidth="1"/>
    <col min="14356" max="14356" width="8" customWidth="1"/>
    <col min="14357" max="14357" width="9.140625" customWidth="1"/>
    <col min="14358" max="14358" width="11.7109375" customWidth="1"/>
    <col min="14359" max="14359" width="10" customWidth="1"/>
    <col min="14360" max="14360" width="9.140625" customWidth="1"/>
    <col min="14361" max="14362" width="9.28515625" customWidth="1"/>
    <col min="14363" max="14363" width="9" customWidth="1"/>
    <col min="14364" max="14364" width="8.5703125" customWidth="1"/>
    <col min="14365" max="14365" width="9.140625" customWidth="1"/>
    <col min="14366" max="14366" width="8.140625" customWidth="1"/>
    <col min="14367" max="14370" width="15.42578125" customWidth="1"/>
    <col min="14371" max="14371" width="11.7109375" customWidth="1"/>
    <col min="14372" max="14372" width="66.28515625" customWidth="1"/>
    <col min="14373" max="14373" width="9.5703125" customWidth="1"/>
    <col min="14374" max="14374" width="60.42578125" customWidth="1"/>
    <col min="14375" max="14375" width="13.42578125" customWidth="1"/>
    <col min="14376" max="14376" width="56.140625" customWidth="1"/>
    <col min="14377" max="14377" width="9.5703125" customWidth="1"/>
    <col min="14378" max="14378" width="58.7109375" customWidth="1"/>
    <col min="14379" max="14379" width="9.5703125" customWidth="1"/>
    <col min="14597" max="14597" width="16.140625" customWidth="1"/>
    <col min="14598" max="14598" width="43.140625" customWidth="1"/>
    <col min="14599" max="14599" width="29.5703125" customWidth="1"/>
    <col min="14600" max="14600" width="34.140625" customWidth="1"/>
    <col min="14601" max="14601" width="7.5703125" customWidth="1"/>
    <col min="14602" max="14602" width="26.42578125" customWidth="1"/>
    <col min="14603" max="14603" width="17.140625" customWidth="1"/>
    <col min="14604" max="14604" width="19.140625" customWidth="1"/>
    <col min="14605" max="14605" width="18.42578125" customWidth="1"/>
    <col min="14606" max="14606" width="17.5703125" customWidth="1"/>
    <col min="14607" max="14607" width="18.85546875" customWidth="1"/>
    <col min="14608" max="14608" width="18.7109375" customWidth="1"/>
    <col min="14609" max="14610" width="15.85546875" customWidth="1"/>
    <col min="14611" max="14611" width="11.85546875" customWidth="1"/>
    <col min="14612" max="14612" width="8" customWidth="1"/>
    <col min="14613" max="14613" width="9.140625" customWidth="1"/>
    <col min="14614" max="14614" width="11.7109375" customWidth="1"/>
    <col min="14615" max="14615" width="10" customWidth="1"/>
    <col min="14616" max="14616" width="9.140625" customWidth="1"/>
    <col min="14617" max="14618" width="9.28515625" customWidth="1"/>
    <col min="14619" max="14619" width="9" customWidth="1"/>
    <col min="14620" max="14620" width="8.5703125" customWidth="1"/>
    <col min="14621" max="14621" width="9.140625" customWidth="1"/>
    <col min="14622" max="14622" width="8.140625" customWidth="1"/>
    <col min="14623" max="14626" width="15.42578125" customWidth="1"/>
    <col min="14627" max="14627" width="11.7109375" customWidth="1"/>
    <col min="14628" max="14628" width="66.28515625" customWidth="1"/>
    <col min="14629" max="14629" width="9.5703125" customWidth="1"/>
    <col min="14630" max="14630" width="60.42578125" customWidth="1"/>
    <col min="14631" max="14631" width="13.42578125" customWidth="1"/>
    <col min="14632" max="14632" width="56.140625" customWidth="1"/>
    <col min="14633" max="14633" width="9.5703125" customWidth="1"/>
    <col min="14634" max="14634" width="58.7109375" customWidth="1"/>
    <col min="14635" max="14635" width="9.5703125" customWidth="1"/>
    <col min="14853" max="14853" width="16.140625" customWidth="1"/>
    <col min="14854" max="14854" width="43.140625" customWidth="1"/>
    <col min="14855" max="14855" width="29.5703125" customWidth="1"/>
    <col min="14856" max="14856" width="34.140625" customWidth="1"/>
    <col min="14857" max="14857" width="7.5703125" customWidth="1"/>
    <col min="14858" max="14858" width="26.42578125" customWidth="1"/>
    <col min="14859" max="14859" width="17.140625" customWidth="1"/>
    <col min="14860" max="14860" width="19.140625" customWidth="1"/>
    <col min="14861" max="14861" width="18.42578125" customWidth="1"/>
    <col min="14862" max="14862" width="17.5703125" customWidth="1"/>
    <col min="14863" max="14863" width="18.85546875" customWidth="1"/>
    <col min="14864" max="14864" width="18.7109375" customWidth="1"/>
    <col min="14865" max="14866" width="15.85546875" customWidth="1"/>
    <col min="14867" max="14867" width="11.85546875" customWidth="1"/>
    <col min="14868" max="14868" width="8" customWidth="1"/>
    <col min="14869" max="14869" width="9.140625" customWidth="1"/>
    <col min="14870" max="14870" width="11.7109375" customWidth="1"/>
    <col min="14871" max="14871" width="10" customWidth="1"/>
    <col min="14872" max="14872" width="9.140625" customWidth="1"/>
    <col min="14873" max="14874" width="9.28515625" customWidth="1"/>
    <col min="14875" max="14875" width="9" customWidth="1"/>
    <col min="14876" max="14876" width="8.5703125" customWidth="1"/>
    <col min="14877" max="14877" width="9.140625" customWidth="1"/>
    <col min="14878" max="14878" width="8.140625" customWidth="1"/>
    <col min="14879" max="14882" width="15.42578125" customWidth="1"/>
    <col min="14883" max="14883" width="11.7109375" customWidth="1"/>
    <col min="14884" max="14884" width="66.28515625" customWidth="1"/>
    <col min="14885" max="14885" width="9.5703125" customWidth="1"/>
    <col min="14886" max="14886" width="60.42578125" customWidth="1"/>
    <col min="14887" max="14887" width="13.42578125" customWidth="1"/>
    <col min="14888" max="14888" width="56.140625" customWidth="1"/>
    <col min="14889" max="14889" width="9.5703125" customWidth="1"/>
    <col min="14890" max="14890" width="58.7109375" customWidth="1"/>
    <col min="14891" max="14891" width="9.5703125" customWidth="1"/>
    <col min="15109" max="15109" width="16.140625" customWidth="1"/>
    <col min="15110" max="15110" width="43.140625" customWidth="1"/>
    <col min="15111" max="15111" width="29.5703125" customWidth="1"/>
    <col min="15112" max="15112" width="34.140625" customWidth="1"/>
    <col min="15113" max="15113" width="7.5703125" customWidth="1"/>
    <col min="15114" max="15114" width="26.42578125" customWidth="1"/>
    <col min="15115" max="15115" width="17.140625" customWidth="1"/>
    <col min="15116" max="15116" width="19.140625" customWidth="1"/>
    <col min="15117" max="15117" width="18.42578125" customWidth="1"/>
    <col min="15118" max="15118" width="17.5703125" customWidth="1"/>
    <col min="15119" max="15119" width="18.85546875" customWidth="1"/>
    <col min="15120" max="15120" width="18.7109375" customWidth="1"/>
    <col min="15121" max="15122" width="15.85546875" customWidth="1"/>
    <col min="15123" max="15123" width="11.85546875" customWidth="1"/>
    <col min="15124" max="15124" width="8" customWidth="1"/>
    <col min="15125" max="15125" width="9.140625" customWidth="1"/>
    <col min="15126" max="15126" width="11.7109375" customWidth="1"/>
    <col min="15127" max="15127" width="10" customWidth="1"/>
    <col min="15128" max="15128" width="9.140625" customWidth="1"/>
    <col min="15129" max="15130" width="9.28515625" customWidth="1"/>
    <col min="15131" max="15131" width="9" customWidth="1"/>
    <col min="15132" max="15132" width="8.5703125" customWidth="1"/>
    <col min="15133" max="15133" width="9.140625" customWidth="1"/>
    <col min="15134" max="15134" width="8.140625" customWidth="1"/>
    <col min="15135" max="15138" width="15.42578125" customWidth="1"/>
    <col min="15139" max="15139" width="11.7109375" customWidth="1"/>
    <col min="15140" max="15140" width="66.28515625" customWidth="1"/>
    <col min="15141" max="15141" width="9.5703125" customWidth="1"/>
    <col min="15142" max="15142" width="60.42578125" customWidth="1"/>
    <col min="15143" max="15143" width="13.42578125" customWidth="1"/>
    <col min="15144" max="15144" width="56.140625" customWidth="1"/>
    <col min="15145" max="15145" width="9.5703125" customWidth="1"/>
    <col min="15146" max="15146" width="58.7109375" customWidth="1"/>
    <col min="15147" max="15147" width="9.5703125" customWidth="1"/>
    <col min="15365" max="15365" width="16.140625" customWidth="1"/>
    <col min="15366" max="15366" width="43.140625" customWidth="1"/>
    <col min="15367" max="15367" width="29.5703125" customWidth="1"/>
    <col min="15368" max="15368" width="34.140625" customWidth="1"/>
    <col min="15369" max="15369" width="7.5703125" customWidth="1"/>
    <col min="15370" max="15370" width="26.42578125" customWidth="1"/>
    <col min="15371" max="15371" width="17.140625" customWidth="1"/>
    <col min="15372" max="15372" width="19.140625" customWidth="1"/>
    <col min="15373" max="15373" width="18.42578125" customWidth="1"/>
    <col min="15374" max="15374" width="17.5703125" customWidth="1"/>
    <col min="15375" max="15375" width="18.85546875" customWidth="1"/>
    <col min="15376" max="15376" width="18.7109375" customWidth="1"/>
    <col min="15377" max="15378" width="15.85546875" customWidth="1"/>
    <col min="15379" max="15379" width="11.85546875" customWidth="1"/>
    <col min="15380" max="15380" width="8" customWidth="1"/>
    <col min="15381" max="15381" width="9.140625" customWidth="1"/>
    <col min="15382" max="15382" width="11.7109375" customWidth="1"/>
    <col min="15383" max="15383" width="10" customWidth="1"/>
    <col min="15384" max="15384" width="9.140625" customWidth="1"/>
    <col min="15385" max="15386" width="9.28515625" customWidth="1"/>
    <col min="15387" max="15387" width="9" customWidth="1"/>
    <col min="15388" max="15388" width="8.5703125" customWidth="1"/>
    <col min="15389" max="15389" width="9.140625" customWidth="1"/>
    <col min="15390" max="15390" width="8.140625" customWidth="1"/>
    <col min="15391" max="15394" width="15.42578125" customWidth="1"/>
    <col min="15395" max="15395" width="11.7109375" customWidth="1"/>
    <col min="15396" max="15396" width="66.28515625" customWidth="1"/>
    <col min="15397" max="15397" width="9.5703125" customWidth="1"/>
    <col min="15398" max="15398" width="60.42578125" customWidth="1"/>
    <col min="15399" max="15399" width="13.42578125" customWidth="1"/>
    <col min="15400" max="15400" width="56.140625" customWidth="1"/>
    <col min="15401" max="15401" width="9.5703125" customWidth="1"/>
    <col min="15402" max="15402" width="58.7109375" customWidth="1"/>
    <col min="15403" max="15403" width="9.5703125" customWidth="1"/>
    <col min="15621" max="15621" width="16.140625" customWidth="1"/>
    <col min="15622" max="15622" width="43.140625" customWidth="1"/>
    <col min="15623" max="15623" width="29.5703125" customWidth="1"/>
    <col min="15624" max="15624" width="34.140625" customWidth="1"/>
    <col min="15625" max="15625" width="7.5703125" customWidth="1"/>
    <col min="15626" max="15626" width="26.42578125" customWidth="1"/>
    <col min="15627" max="15627" width="17.140625" customWidth="1"/>
    <col min="15628" max="15628" width="19.140625" customWidth="1"/>
    <col min="15629" max="15629" width="18.42578125" customWidth="1"/>
    <col min="15630" max="15630" width="17.5703125" customWidth="1"/>
    <col min="15631" max="15631" width="18.85546875" customWidth="1"/>
    <col min="15632" max="15632" width="18.7109375" customWidth="1"/>
    <col min="15633" max="15634" width="15.85546875" customWidth="1"/>
    <col min="15635" max="15635" width="11.85546875" customWidth="1"/>
    <col min="15636" max="15636" width="8" customWidth="1"/>
    <col min="15637" max="15637" width="9.140625" customWidth="1"/>
    <col min="15638" max="15638" width="11.7109375" customWidth="1"/>
    <col min="15639" max="15639" width="10" customWidth="1"/>
    <col min="15640" max="15640" width="9.140625" customWidth="1"/>
    <col min="15641" max="15642" width="9.28515625" customWidth="1"/>
    <col min="15643" max="15643" width="9" customWidth="1"/>
    <col min="15644" max="15644" width="8.5703125" customWidth="1"/>
    <col min="15645" max="15645" width="9.140625" customWidth="1"/>
    <col min="15646" max="15646" width="8.140625" customWidth="1"/>
    <col min="15647" max="15650" width="15.42578125" customWidth="1"/>
    <col min="15651" max="15651" width="11.7109375" customWidth="1"/>
    <col min="15652" max="15652" width="66.28515625" customWidth="1"/>
    <col min="15653" max="15653" width="9.5703125" customWidth="1"/>
    <col min="15654" max="15654" width="60.42578125" customWidth="1"/>
    <col min="15655" max="15655" width="13.42578125" customWidth="1"/>
    <col min="15656" max="15656" width="56.140625" customWidth="1"/>
    <col min="15657" max="15657" width="9.5703125" customWidth="1"/>
    <col min="15658" max="15658" width="58.7109375" customWidth="1"/>
    <col min="15659" max="15659" width="9.5703125" customWidth="1"/>
    <col min="15877" max="15877" width="16.140625" customWidth="1"/>
    <col min="15878" max="15878" width="43.140625" customWidth="1"/>
    <col min="15879" max="15879" width="29.5703125" customWidth="1"/>
    <col min="15880" max="15880" width="34.140625" customWidth="1"/>
    <col min="15881" max="15881" width="7.5703125" customWidth="1"/>
    <col min="15882" max="15882" width="26.42578125" customWidth="1"/>
    <col min="15883" max="15883" width="17.140625" customWidth="1"/>
    <col min="15884" max="15884" width="19.140625" customWidth="1"/>
    <col min="15885" max="15885" width="18.42578125" customWidth="1"/>
    <col min="15886" max="15886" width="17.5703125" customWidth="1"/>
    <col min="15887" max="15887" width="18.85546875" customWidth="1"/>
    <col min="15888" max="15888" width="18.7109375" customWidth="1"/>
    <col min="15889" max="15890" width="15.85546875" customWidth="1"/>
    <col min="15891" max="15891" width="11.85546875" customWidth="1"/>
    <col min="15892" max="15892" width="8" customWidth="1"/>
    <col min="15893" max="15893" width="9.140625" customWidth="1"/>
    <col min="15894" max="15894" width="11.7109375" customWidth="1"/>
    <col min="15895" max="15895" width="10" customWidth="1"/>
    <col min="15896" max="15896" width="9.140625" customWidth="1"/>
    <col min="15897" max="15898" width="9.28515625" customWidth="1"/>
    <col min="15899" max="15899" width="9" customWidth="1"/>
    <col min="15900" max="15900" width="8.5703125" customWidth="1"/>
    <col min="15901" max="15901" width="9.140625" customWidth="1"/>
    <col min="15902" max="15902" width="8.140625" customWidth="1"/>
    <col min="15903" max="15906" width="15.42578125" customWidth="1"/>
    <col min="15907" max="15907" width="11.7109375" customWidth="1"/>
    <col min="15908" max="15908" width="66.28515625" customWidth="1"/>
    <col min="15909" max="15909" width="9.5703125" customWidth="1"/>
    <col min="15910" max="15910" width="60.42578125" customWidth="1"/>
    <col min="15911" max="15911" width="13.42578125" customWidth="1"/>
    <col min="15912" max="15912" width="56.140625" customWidth="1"/>
    <col min="15913" max="15913" width="9.5703125" customWidth="1"/>
    <col min="15914" max="15914" width="58.7109375" customWidth="1"/>
    <col min="15915" max="15915" width="9.5703125" customWidth="1"/>
    <col min="16133" max="16133" width="16.140625" customWidth="1"/>
    <col min="16134" max="16134" width="43.140625" customWidth="1"/>
    <col min="16135" max="16135" width="29.5703125" customWidth="1"/>
    <col min="16136" max="16136" width="34.140625" customWidth="1"/>
    <col min="16137" max="16137" width="7.5703125" customWidth="1"/>
    <col min="16138" max="16138" width="26.42578125" customWidth="1"/>
    <col min="16139" max="16139" width="17.140625" customWidth="1"/>
    <col min="16140" max="16140" width="19.140625" customWidth="1"/>
    <col min="16141" max="16141" width="18.42578125" customWidth="1"/>
    <col min="16142" max="16142" width="17.5703125" customWidth="1"/>
    <col min="16143" max="16143" width="18.85546875" customWidth="1"/>
    <col min="16144" max="16144" width="18.7109375" customWidth="1"/>
    <col min="16145" max="16146" width="15.85546875" customWidth="1"/>
    <col min="16147" max="16147" width="11.85546875" customWidth="1"/>
    <col min="16148" max="16148" width="8" customWidth="1"/>
    <col min="16149" max="16149" width="9.140625" customWidth="1"/>
    <col min="16150" max="16150" width="11.7109375" customWidth="1"/>
    <col min="16151" max="16151" width="10" customWidth="1"/>
    <col min="16152" max="16152" width="9.140625" customWidth="1"/>
    <col min="16153" max="16154" width="9.28515625" customWidth="1"/>
    <col min="16155" max="16155" width="9" customWidth="1"/>
    <col min="16156" max="16156" width="8.5703125" customWidth="1"/>
    <col min="16157" max="16157" width="9.140625" customWidth="1"/>
    <col min="16158" max="16158" width="8.140625" customWidth="1"/>
    <col min="16159" max="16162" width="15.42578125" customWidth="1"/>
    <col min="16163" max="16163" width="11.7109375" customWidth="1"/>
    <col min="16164" max="16164" width="66.28515625" customWidth="1"/>
    <col min="16165" max="16165" width="9.5703125" customWidth="1"/>
    <col min="16166" max="16166" width="60.42578125" customWidth="1"/>
    <col min="16167" max="16167" width="13.42578125" customWidth="1"/>
    <col min="16168" max="16168" width="56.140625" customWidth="1"/>
    <col min="16169" max="16169" width="9.5703125" customWidth="1"/>
    <col min="16170" max="16170" width="58.7109375" customWidth="1"/>
    <col min="16171" max="16171" width="9.5703125" customWidth="1"/>
  </cols>
  <sheetData>
    <row r="1" spans="1:44" ht="35.25" customHeight="1" thickBot="1" x14ac:dyDescent="0.3">
      <c r="A1" s="384" t="s">
        <v>41</v>
      </c>
      <c r="B1" s="385"/>
      <c r="C1" s="385"/>
      <c r="D1" s="385"/>
      <c r="E1" s="385"/>
      <c r="F1" s="386"/>
      <c r="G1" s="23"/>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5"/>
      <c r="AP1" s="374" t="s">
        <v>35</v>
      </c>
      <c r="AQ1" s="375"/>
    </row>
    <row r="2" spans="1:44" ht="52.5" customHeight="1" thickBot="1" x14ac:dyDescent="0.3">
      <c r="A2" s="387"/>
      <c r="B2" s="388"/>
      <c r="C2" s="388"/>
      <c r="D2" s="388"/>
      <c r="E2" s="388"/>
      <c r="F2" s="389"/>
      <c r="G2" s="26"/>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8"/>
      <c r="AP2" s="376" t="s">
        <v>36</v>
      </c>
      <c r="AQ2" s="377"/>
    </row>
    <row r="3" spans="1:44" ht="30" customHeight="1" x14ac:dyDescent="0.25">
      <c r="A3" s="387"/>
      <c r="B3" s="388"/>
      <c r="C3" s="388"/>
      <c r="D3" s="388"/>
      <c r="E3" s="388"/>
      <c r="F3" s="389"/>
      <c r="G3" s="26"/>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8"/>
      <c r="AP3" s="378">
        <v>43739</v>
      </c>
      <c r="AQ3" s="379"/>
    </row>
    <row r="4" spans="1:44" ht="3" customHeight="1" x14ac:dyDescent="0.25">
      <c r="A4" s="387"/>
      <c r="B4" s="388"/>
      <c r="C4" s="388"/>
      <c r="D4" s="388"/>
      <c r="E4" s="388"/>
      <c r="F4" s="389"/>
      <c r="G4" s="26"/>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8"/>
      <c r="AP4" s="19"/>
      <c r="AQ4" s="20"/>
    </row>
    <row r="5" spans="1:44" ht="9" customHeight="1" thickBot="1" x14ac:dyDescent="0.3">
      <c r="A5" s="390"/>
      <c r="B5" s="391"/>
      <c r="C5" s="391"/>
      <c r="D5" s="391"/>
      <c r="E5" s="391"/>
      <c r="F5" s="392"/>
      <c r="G5" s="29"/>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1"/>
      <c r="AP5" s="21"/>
      <c r="AQ5" s="22"/>
    </row>
    <row r="6" spans="1:44" ht="30" customHeight="1" x14ac:dyDescent="0.25">
      <c r="A6" s="393" t="s">
        <v>0</v>
      </c>
      <c r="B6" s="394"/>
      <c r="C6" s="394"/>
      <c r="D6" s="394"/>
      <c r="E6" s="394"/>
      <c r="F6" s="395"/>
      <c r="G6" s="380" t="s">
        <v>384</v>
      </c>
      <c r="H6" s="381"/>
      <c r="I6" s="381"/>
      <c r="J6" s="381"/>
      <c r="K6" s="1"/>
      <c r="L6" s="1"/>
      <c r="M6" s="1"/>
      <c r="N6" s="1"/>
      <c r="O6" s="1"/>
      <c r="P6" s="1"/>
      <c r="Q6" s="1"/>
      <c r="R6" s="1"/>
      <c r="S6" s="2"/>
      <c r="T6" s="2"/>
      <c r="U6" s="2"/>
      <c r="V6" s="2"/>
      <c r="W6" s="2"/>
      <c r="X6" s="2"/>
      <c r="Y6" s="2"/>
      <c r="Z6" s="2"/>
      <c r="AA6" s="2"/>
      <c r="AB6" s="2"/>
      <c r="AC6" s="2"/>
      <c r="AD6" s="2"/>
      <c r="AE6" s="2"/>
      <c r="AF6" s="2"/>
      <c r="AG6" s="2"/>
      <c r="AH6" s="2"/>
      <c r="AI6" s="2"/>
      <c r="AJ6" s="2"/>
      <c r="AK6" s="13"/>
      <c r="AL6" s="13"/>
      <c r="AM6" s="13"/>
      <c r="AN6" s="13"/>
      <c r="AO6" s="13"/>
      <c r="AP6" s="13"/>
      <c r="AQ6" s="14"/>
    </row>
    <row r="7" spans="1:44" ht="15.75" customHeight="1" thickBot="1" x14ac:dyDescent="0.3">
      <c r="A7" s="396"/>
      <c r="B7" s="397"/>
      <c r="C7" s="397"/>
      <c r="D7" s="397"/>
      <c r="E7" s="397"/>
      <c r="F7" s="398"/>
      <c r="G7" s="382"/>
      <c r="H7" s="383"/>
      <c r="I7" s="383"/>
      <c r="J7" s="383"/>
      <c r="K7" s="3"/>
      <c r="L7" s="3"/>
      <c r="M7" s="3"/>
      <c r="N7" s="3"/>
      <c r="O7" s="3"/>
      <c r="P7" s="3"/>
      <c r="Q7" s="3"/>
      <c r="R7" s="3"/>
      <c r="S7" s="4"/>
      <c r="T7" s="4"/>
      <c r="U7" s="4"/>
      <c r="V7" s="4"/>
      <c r="W7" s="4"/>
      <c r="X7" s="4"/>
      <c r="Y7" s="4"/>
      <c r="Z7" s="4"/>
      <c r="AA7" s="4"/>
      <c r="AB7" s="4"/>
      <c r="AC7" s="4"/>
      <c r="AD7" s="4"/>
      <c r="AE7" s="4"/>
      <c r="AF7" s="4"/>
      <c r="AG7" s="4"/>
      <c r="AH7" s="4"/>
      <c r="AI7" s="4"/>
      <c r="AJ7" s="4"/>
      <c r="AK7" s="15"/>
      <c r="AL7" s="15"/>
      <c r="AM7" s="15"/>
      <c r="AN7" s="15"/>
      <c r="AO7" s="15"/>
      <c r="AP7" s="15"/>
      <c r="AQ7" s="16"/>
    </row>
    <row r="8" spans="1:44" ht="15.75" thickBot="1" x14ac:dyDescent="0.3">
      <c r="E8" s="371"/>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3"/>
      <c r="AK8" s="17"/>
      <c r="AL8" s="17"/>
      <c r="AM8" s="17"/>
      <c r="AN8" s="17"/>
      <c r="AO8" s="17"/>
      <c r="AP8" s="17"/>
      <c r="AQ8" s="17"/>
    </row>
    <row r="9" spans="1:44" ht="27" customHeight="1" thickBot="1" x14ac:dyDescent="0.3">
      <c r="A9" s="403" t="s">
        <v>42</v>
      </c>
      <c r="B9" s="404"/>
      <c r="C9" s="404"/>
      <c r="D9" s="405"/>
      <c r="E9" s="399" t="s">
        <v>43</v>
      </c>
      <c r="F9" s="399"/>
      <c r="G9" s="399"/>
      <c r="H9" s="399"/>
      <c r="I9" s="399"/>
      <c r="J9" s="399"/>
      <c r="K9" s="399"/>
      <c r="L9" s="399"/>
      <c r="M9" s="399"/>
      <c r="N9" s="399"/>
      <c r="O9" s="399"/>
      <c r="P9" s="399"/>
      <c r="Q9" s="399"/>
      <c r="R9" s="399"/>
      <c r="S9" s="400" t="s">
        <v>2</v>
      </c>
      <c r="T9" s="401"/>
      <c r="U9" s="401"/>
      <c r="V9" s="401"/>
      <c r="W9" s="401"/>
      <c r="X9" s="401"/>
      <c r="Y9" s="401"/>
      <c r="Z9" s="401"/>
      <c r="AA9" s="401"/>
      <c r="AB9" s="401"/>
      <c r="AC9" s="401"/>
      <c r="AD9" s="402"/>
      <c r="AE9" s="18"/>
      <c r="AF9" s="18"/>
      <c r="AG9" s="18"/>
      <c r="AH9" s="18"/>
      <c r="AI9" s="399" t="s">
        <v>3</v>
      </c>
      <c r="AJ9" s="399"/>
      <c r="AK9" s="399"/>
      <c r="AL9" s="399"/>
      <c r="AM9" s="399"/>
      <c r="AN9" s="399"/>
      <c r="AO9" s="399"/>
      <c r="AP9" s="399"/>
      <c r="AQ9" s="399"/>
    </row>
    <row r="10" spans="1:44" ht="69.75" customHeight="1" x14ac:dyDescent="0.25">
      <c r="A10" s="406" t="s">
        <v>1</v>
      </c>
      <c r="B10" s="406" t="s">
        <v>38</v>
      </c>
      <c r="C10" s="406" t="s">
        <v>39</v>
      </c>
      <c r="D10" s="406" t="s">
        <v>40</v>
      </c>
      <c r="E10" s="5" t="s">
        <v>4</v>
      </c>
      <c r="F10" s="362" t="s">
        <v>5</v>
      </c>
      <c r="G10" s="362" t="s">
        <v>6</v>
      </c>
      <c r="H10" s="365" t="s">
        <v>7</v>
      </c>
      <c r="I10" s="366" t="s">
        <v>8</v>
      </c>
      <c r="J10" s="362" t="s">
        <v>9</v>
      </c>
      <c r="K10" s="362" t="s">
        <v>10</v>
      </c>
      <c r="L10" s="367" t="s">
        <v>11</v>
      </c>
      <c r="M10" s="362" t="s">
        <v>12</v>
      </c>
      <c r="N10" s="362" t="s">
        <v>13</v>
      </c>
      <c r="O10" s="362" t="s">
        <v>14</v>
      </c>
      <c r="P10" s="362" t="s">
        <v>15</v>
      </c>
      <c r="Q10" s="363" t="s">
        <v>16</v>
      </c>
      <c r="R10" s="364"/>
      <c r="S10" s="357" t="s">
        <v>17</v>
      </c>
      <c r="T10" s="357"/>
      <c r="U10" s="357"/>
      <c r="V10" s="357"/>
      <c r="W10" s="357"/>
      <c r="X10" s="357"/>
      <c r="Y10" s="357"/>
      <c r="Z10" s="357"/>
      <c r="AA10" s="357"/>
      <c r="AB10" s="357"/>
      <c r="AC10" s="357"/>
      <c r="AD10" s="357"/>
      <c r="AE10" s="359" t="s">
        <v>27</v>
      </c>
      <c r="AF10" s="359" t="s">
        <v>28</v>
      </c>
      <c r="AG10" s="359" t="s">
        <v>29</v>
      </c>
      <c r="AH10" s="359" t="s">
        <v>30</v>
      </c>
      <c r="AI10" s="357" t="s">
        <v>18</v>
      </c>
      <c r="AJ10" s="357" t="s">
        <v>19</v>
      </c>
      <c r="AK10" s="357" t="s">
        <v>18</v>
      </c>
      <c r="AL10" s="357" t="s">
        <v>20</v>
      </c>
      <c r="AM10" s="357" t="s">
        <v>18</v>
      </c>
      <c r="AN10" s="357" t="s">
        <v>21</v>
      </c>
      <c r="AO10" s="357" t="s">
        <v>18</v>
      </c>
      <c r="AP10" s="357" t="s">
        <v>22</v>
      </c>
      <c r="AQ10" s="357" t="s">
        <v>23</v>
      </c>
    </row>
    <row r="11" spans="1:44" ht="27.75" customHeight="1" x14ac:dyDescent="0.25">
      <c r="A11" s="407"/>
      <c r="B11" s="407"/>
      <c r="C11" s="407"/>
      <c r="D11" s="407"/>
      <c r="E11" s="6" t="s">
        <v>24</v>
      </c>
      <c r="F11" s="362"/>
      <c r="G11" s="362"/>
      <c r="H11" s="365"/>
      <c r="I11" s="366"/>
      <c r="J11" s="362"/>
      <c r="K11" s="362"/>
      <c r="L11" s="368"/>
      <c r="M11" s="362"/>
      <c r="N11" s="362"/>
      <c r="O11" s="362"/>
      <c r="P11" s="362"/>
      <c r="Q11" s="6" t="s">
        <v>25</v>
      </c>
      <c r="R11" s="6" t="s">
        <v>26</v>
      </c>
      <c r="S11" s="7">
        <v>42400</v>
      </c>
      <c r="T11" s="7">
        <v>42429</v>
      </c>
      <c r="U11" s="7">
        <v>42460</v>
      </c>
      <c r="V11" s="7">
        <v>42490</v>
      </c>
      <c r="W11" s="7">
        <v>42521</v>
      </c>
      <c r="X11" s="7">
        <v>42551</v>
      </c>
      <c r="Y11" s="7">
        <v>42582</v>
      </c>
      <c r="Z11" s="7">
        <v>42613</v>
      </c>
      <c r="AA11" s="7">
        <v>42643</v>
      </c>
      <c r="AB11" s="7">
        <v>42674</v>
      </c>
      <c r="AC11" s="7">
        <v>42704</v>
      </c>
      <c r="AD11" s="7">
        <v>42735</v>
      </c>
      <c r="AE11" s="360"/>
      <c r="AF11" s="360"/>
      <c r="AG11" s="360"/>
      <c r="AH11" s="360"/>
      <c r="AI11" s="358"/>
      <c r="AJ11" s="358"/>
      <c r="AK11" s="358"/>
      <c r="AL11" s="358"/>
      <c r="AM11" s="358"/>
      <c r="AN11" s="358"/>
      <c r="AO11" s="358"/>
      <c r="AP11" s="358"/>
      <c r="AQ11" s="358"/>
    </row>
    <row r="12" spans="1:44" ht="27.75" customHeight="1" thickBot="1" x14ac:dyDescent="0.3">
      <c r="A12" s="408"/>
      <c r="B12" s="408"/>
      <c r="C12" s="408"/>
      <c r="D12" s="408"/>
      <c r="E12" s="501" t="s">
        <v>1</v>
      </c>
      <c r="F12" s="502"/>
      <c r="G12" s="362"/>
      <c r="H12" s="362"/>
      <c r="I12" s="362"/>
      <c r="J12" s="362"/>
      <c r="K12" s="362"/>
      <c r="L12" s="362"/>
      <c r="M12" s="362"/>
      <c r="N12" s="362"/>
      <c r="O12" s="362"/>
      <c r="P12" s="362"/>
      <c r="Q12" s="362"/>
      <c r="R12" s="362"/>
      <c r="S12" s="7"/>
      <c r="T12" s="7"/>
      <c r="U12" s="7"/>
      <c r="V12" s="7"/>
      <c r="W12" s="7"/>
      <c r="X12" s="7"/>
      <c r="Y12" s="7"/>
      <c r="Z12" s="7"/>
      <c r="AA12" s="7"/>
      <c r="AB12" s="7"/>
      <c r="AC12" s="7"/>
      <c r="AD12" s="7"/>
      <c r="AE12" s="361"/>
      <c r="AF12" s="361"/>
      <c r="AG12" s="361"/>
      <c r="AH12" s="361"/>
      <c r="AI12" s="8"/>
      <c r="AJ12" s="8"/>
      <c r="AK12" s="8"/>
      <c r="AL12" s="8"/>
      <c r="AM12" s="8"/>
      <c r="AN12" s="8"/>
      <c r="AO12" s="8"/>
      <c r="AP12" s="8"/>
      <c r="AQ12" s="8"/>
    </row>
    <row r="13" spans="1:44" ht="27" customHeight="1" x14ac:dyDescent="0.25">
      <c r="A13" s="409"/>
      <c r="B13" s="409"/>
      <c r="C13" s="409"/>
      <c r="D13" s="410"/>
      <c r="E13" s="354"/>
      <c r="F13" s="355"/>
      <c r="G13" s="355"/>
      <c r="H13" s="355"/>
      <c r="I13" s="355"/>
      <c r="J13" s="355"/>
      <c r="K13" s="355"/>
      <c r="L13" s="355"/>
      <c r="M13" s="355"/>
      <c r="N13" s="355"/>
      <c r="O13" s="355"/>
      <c r="P13" s="355"/>
      <c r="Q13" s="355"/>
      <c r="R13" s="356"/>
      <c r="S13" s="8"/>
      <c r="T13" s="8"/>
      <c r="U13" s="8"/>
      <c r="V13" s="8"/>
      <c r="W13" s="8"/>
      <c r="X13" s="8"/>
      <c r="Y13" s="8"/>
      <c r="Z13" s="8"/>
      <c r="AA13" s="8"/>
      <c r="AB13" s="8"/>
      <c r="AC13" s="8"/>
      <c r="AD13" s="9"/>
      <c r="AE13" s="9"/>
      <c r="AF13" s="9"/>
      <c r="AG13" s="9"/>
      <c r="AH13" s="9"/>
      <c r="AI13" s="10" t="e">
        <f>AVERAGE(AI14:AI25)</f>
        <v>#VALUE!</v>
      </c>
      <c r="AJ13" s="11"/>
      <c r="AK13" s="10" t="e">
        <f>AVERAGE(AK14:AK25)</f>
        <v>#DIV/0!</v>
      </c>
      <c r="AL13" s="11"/>
      <c r="AM13" s="10" t="e">
        <f>AVERAGE(AM14:AM25)</f>
        <v>#DIV/0!</v>
      </c>
      <c r="AN13" s="11"/>
      <c r="AO13" s="10" t="e">
        <f>AVERAGE(AO14:AO25)</f>
        <v>#VALUE!</v>
      </c>
      <c r="AP13" s="11"/>
      <c r="AQ13" s="10" t="e">
        <f>AVERAGE(AQ14:AQ25)</f>
        <v>#VALUE!</v>
      </c>
      <c r="AR13" s="12"/>
    </row>
    <row r="14" spans="1:44" ht="42.75" customHeight="1" x14ac:dyDescent="0.25">
      <c r="A14" s="415" t="s">
        <v>110</v>
      </c>
      <c r="B14" s="415" t="s">
        <v>111</v>
      </c>
      <c r="C14" s="503" t="s">
        <v>112</v>
      </c>
      <c r="D14" s="415" t="s">
        <v>113</v>
      </c>
      <c r="E14" s="504">
        <v>0.05</v>
      </c>
      <c r="F14" s="496" t="s">
        <v>91</v>
      </c>
      <c r="G14" s="462"/>
      <c r="H14" s="139" t="s">
        <v>44</v>
      </c>
      <c r="I14" s="145">
        <v>0.2</v>
      </c>
      <c r="J14" s="462" t="s">
        <v>209</v>
      </c>
      <c r="K14" s="498" t="s">
        <v>208</v>
      </c>
      <c r="L14" s="462" t="s">
        <v>47</v>
      </c>
      <c r="M14" s="462"/>
      <c r="N14" s="462" t="s">
        <v>104</v>
      </c>
      <c r="O14" s="493">
        <v>0</v>
      </c>
      <c r="P14" s="478">
        <v>0</v>
      </c>
      <c r="Q14" s="453" t="s">
        <v>48</v>
      </c>
      <c r="R14" s="453" t="s">
        <v>49</v>
      </c>
      <c r="S14" s="490"/>
      <c r="T14" s="490"/>
      <c r="U14" s="490"/>
      <c r="V14" s="490"/>
      <c r="W14" s="490"/>
      <c r="X14" s="490"/>
      <c r="Y14" s="490"/>
      <c r="Z14" s="490"/>
      <c r="AA14" s="490"/>
      <c r="AB14" s="490"/>
      <c r="AC14" s="490"/>
      <c r="AD14" s="490"/>
      <c r="AE14" s="487"/>
      <c r="AF14" s="487"/>
      <c r="AG14" s="487"/>
      <c r="AH14" s="487"/>
      <c r="AI14" s="423" t="e">
        <f>1/K14</f>
        <v>#VALUE!</v>
      </c>
      <c r="AJ14" s="438"/>
      <c r="AK14" s="423" t="e">
        <f>1/M14</f>
        <v>#DIV/0!</v>
      </c>
      <c r="AL14" s="438"/>
      <c r="AM14" s="423" t="e">
        <f>1/O14</f>
        <v>#DIV/0!</v>
      </c>
      <c r="AN14" s="438"/>
      <c r="AO14" s="423" t="e">
        <f>1/Q14</f>
        <v>#VALUE!</v>
      </c>
      <c r="AP14" s="438"/>
      <c r="AQ14" s="423" t="e">
        <f>SUM(AI14+AK14+AM14+AO14)</f>
        <v>#VALUE!</v>
      </c>
      <c r="AR14" s="12"/>
    </row>
    <row r="15" spans="1:44" ht="33" customHeight="1" x14ac:dyDescent="0.25">
      <c r="A15" s="415"/>
      <c r="B15" s="415"/>
      <c r="C15" s="412"/>
      <c r="D15" s="415"/>
      <c r="E15" s="505"/>
      <c r="F15" s="497"/>
      <c r="G15" s="463"/>
      <c r="H15" s="139" t="s">
        <v>92</v>
      </c>
      <c r="I15" s="145">
        <v>0.2</v>
      </c>
      <c r="J15" s="463"/>
      <c r="K15" s="499"/>
      <c r="L15" s="463"/>
      <c r="M15" s="463"/>
      <c r="N15" s="463"/>
      <c r="O15" s="494"/>
      <c r="P15" s="479"/>
      <c r="Q15" s="454"/>
      <c r="R15" s="454"/>
      <c r="S15" s="491"/>
      <c r="T15" s="491"/>
      <c r="U15" s="491"/>
      <c r="V15" s="491"/>
      <c r="W15" s="491"/>
      <c r="X15" s="491"/>
      <c r="Y15" s="491"/>
      <c r="Z15" s="491"/>
      <c r="AA15" s="491"/>
      <c r="AB15" s="491"/>
      <c r="AC15" s="491"/>
      <c r="AD15" s="491"/>
      <c r="AE15" s="488"/>
      <c r="AF15" s="488"/>
      <c r="AG15" s="488"/>
      <c r="AH15" s="488"/>
      <c r="AI15" s="424"/>
      <c r="AJ15" s="439"/>
      <c r="AK15" s="424"/>
      <c r="AL15" s="439"/>
      <c r="AM15" s="424"/>
      <c r="AN15" s="439"/>
      <c r="AO15" s="424"/>
      <c r="AP15" s="439"/>
      <c r="AQ15" s="424"/>
      <c r="AR15" s="12"/>
    </row>
    <row r="16" spans="1:44" ht="46.5" customHeight="1" x14ac:dyDescent="0.25">
      <c r="A16" s="415"/>
      <c r="B16" s="415"/>
      <c r="C16" s="412"/>
      <c r="D16" s="415"/>
      <c r="E16" s="505"/>
      <c r="F16" s="497"/>
      <c r="G16" s="463"/>
      <c r="H16" s="139" t="s">
        <v>93</v>
      </c>
      <c r="I16" s="145">
        <v>0.2</v>
      </c>
      <c r="J16" s="463"/>
      <c r="K16" s="499"/>
      <c r="L16" s="463"/>
      <c r="M16" s="463"/>
      <c r="N16" s="463"/>
      <c r="O16" s="494"/>
      <c r="P16" s="479"/>
      <c r="Q16" s="454"/>
      <c r="R16" s="454"/>
      <c r="S16" s="491"/>
      <c r="T16" s="491"/>
      <c r="U16" s="491"/>
      <c r="V16" s="491"/>
      <c r="W16" s="491"/>
      <c r="X16" s="491"/>
      <c r="Y16" s="491"/>
      <c r="Z16" s="491"/>
      <c r="AA16" s="491"/>
      <c r="AB16" s="491"/>
      <c r="AC16" s="491"/>
      <c r="AD16" s="491"/>
      <c r="AE16" s="488"/>
      <c r="AF16" s="488"/>
      <c r="AG16" s="488"/>
      <c r="AH16" s="488"/>
      <c r="AI16" s="424"/>
      <c r="AJ16" s="439"/>
      <c r="AK16" s="424"/>
      <c r="AL16" s="439"/>
      <c r="AM16" s="424"/>
      <c r="AN16" s="439"/>
      <c r="AO16" s="424"/>
      <c r="AP16" s="439"/>
      <c r="AQ16" s="424"/>
      <c r="AR16" s="12"/>
    </row>
    <row r="17" spans="1:44" ht="45" customHeight="1" x14ac:dyDescent="0.25">
      <c r="A17" s="415"/>
      <c r="B17" s="415"/>
      <c r="C17" s="412"/>
      <c r="D17" s="415"/>
      <c r="E17" s="505"/>
      <c r="F17" s="497"/>
      <c r="G17" s="463"/>
      <c r="H17" s="139" t="s">
        <v>206</v>
      </c>
      <c r="I17" s="145">
        <v>0.2</v>
      </c>
      <c r="J17" s="463"/>
      <c r="K17" s="499"/>
      <c r="L17" s="463"/>
      <c r="M17" s="463"/>
      <c r="N17" s="463"/>
      <c r="O17" s="494"/>
      <c r="P17" s="479"/>
      <c r="Q17" s="454"/>
      <c r="R17" s="454"/>
      <c r="S17" s="491"/>
      <c r="T17" s="491"/>
      <c r="U17" s="491"/>
      <c r="V17" s="491"/>
      <c r="W17" s="491"/>
      <c r="X17" s="491"/>
      <c r="Y17" s="491"/>
      <c r="Z17" s="491"/>
      <c r="AA17" s="491"/>
      <c r="AB17" s="491"/>
      <c r="AC17" s="491"/>
      <c r="AD17" s="491"/>
      <c r="AE17" s="488"/>
      <c r="AF17" s="488"/>
      <c r="AG17" s="488"/>
      <c r="AH17" s="488"/>
      <c r="AI17" s="424"/>
      <c r="AJ17" s="439"/>
      <c r="AK17" s="424"/>
      <c r="AL17" s="439"/>
      <c r="AM17" s="424"/>
      <c r="AN17" s="439"/>
      <c r="AO17" s="424"/>
      <c r="AP17" s="439"/>
      <c r="AQ17" s="424"/>
      <c r="AR17" s="12"/>
    </row>
    <row r="18" spans="1:44" ht="45.75" customHeight="1" thickBot="1" x14ac:dyDescent="0.3">
      <c r="A18" s="415"/>
      <c r="B18" s="415"/>
      <c r="C18" s="412"/>
      <c r="D18" s="415"/>
      <c r="E18" s="505"/>
      <c r="F18" s="497"/>
      <c r="G18" s="463"/>
      <c r="H18" s="146" t="s">
        <v>207</v>
      </c>
      <c r="I18" s="147">
        <v>0.2</v>
      </c>
      <c r="J18" s="463"/>
      <c r="K18" s="499"/>
      <c r="L18" s="463"/>
      <c r="M18" s="463"/>
      <c r="N18" s="463"/>
      <c r="O18" s="494"/>
      <c r="P18" s="479"/>
      <c r="Q18" s="454"/>
      <c r="R18" s="454"/>
      <c r="S18" s="491"/>
      <c r="T18" s="491"/>
      <c r="U18" s="491"/>
      <c r="V18" s="491"/>
      <c r="W18" s="491"/>
      <c r="X18" s="491"/>
      <c r="Y18" s="491"/>
      <c r="Z18" s="491"/>
      <c r="AA18" s="491"/>
      <c r="AB18" s="491"/>
      <c r="AC18" s="491"/>
      <c r="AD18" s="491"/>
      <c r="AE18" s="488"/>
      <c r="AF18" s="488"/>
      <c r="AG18" s="488"/>
      <c r="AH18" s="488"/>
      <c r="AI18" s="424"/>
      <c r="AJ18" s="439"/>
      <c r="AK18" s="424"/>
      <c r="AL18" s="439"/>
      <c r="AM18" s="424"/>
      <c r="AN18" s="439"/>
      <c r="AO18" s="424"/>
      <c r="AP18" s="439"/>
      <c r="AQ18" s="424"/>
      <c r="AR18" s="12"/>
    </row>
    <row r="19" spans="1:44" ht="22.5" customHeight="1" thickBot="1" x14ac:dyDescent="0.3">
      <c r="A19" s="415"/>
      <c r="B19" s="415"/>
      <c r="C19" s="413"/>
      <c r="D19" s="416"/>
      <c r="E19" s="506"/>
      <c r="F19" s="497"/>
      <c r="G19" s="464"/>
      <c r="H19" s="148"/>
      <c r="I19" s="149">
        <f>SUM(I14:I18)</f>
        <v>1</v>
      </c>
      <c r="J19" s="464"/>
      <c r="K19" s="500"/>
      <c r="L19" s="464"/>
      <c r="M19" s="464"/>
      <c r="N19" s="464"/>
      <c r="O19" s="495"/>
      <c r="P19" s="480"/>
      <c r="Q19" s="455"/>
      <c r="R19" s="455"/>
      <c r="S19" s="492"/>
      <c r="T19" s="492"/>
      <c r="U19" s="492"/>
      <c r="V19" s="492"/>
      <c r="W19" s="492"/>
      <c r="X19" s="492"/>
      <c r="Y19" s="492"/>
      <c r="Z19" s="492"/>
      <c r="AA19" s="492"/>
      <c r="AB19" s="492"/>
      <c r="AC19" s="492"/>
      <c r="AD19" s="492"/>
      <c r="AE19" s="489"/>
      <c r="AF19" s="489"/>
      <c r="AG19" s="489"/>
      <c r="AH19" s="489"/>
      <c r="AI19" s="425"/>
      <c r="AJ19" s="440"/>
      <c r="AK19" s="425"/>
      <c r="AL19" s="440"/>
      <c r="AM19" s="425"/>
      <c r="AN19" s="440"/>
      <c r="AO19" s="425"/>
      <c r="AP19" s="440"/>
      <c r="AQ19" s="425"/>
      <c r="AR19" s="12"/>
    </row>
    <row r="20" spans="1:44" ht="27.75" customHeight="1" x14ac:dyDescent="0.25">
      <c r="A20" s="415"/>
      <c r="B20" s="415"/>
      <c r="C20" s="414" t="s">
        <v>108</v>
      </c>
      <c r="D20" s="456"/>
      <c r="E20" s="459">
        <v>0.05</v>
      </c>
      <c r="F20" s="462" t="s">
        <v>116</v>
      </c>
      <c r="G20" s="444"/>
      <c r="H20" s="150" t="s">
        <v>106</v>
      </c>
      <c r="I20" s="145">
        <v>0.2</v>
      </c>
      <c r="J20" s="447" t="s">
        <v>101</v>
      </c>
      <c r="K20" s="481" t="s">
        <v>210</v>
      </c>
      <c r="L20" s="484" t="s">
        <v>117</v>
      </c>
      <c r="M20" s="447"/>
      <c r="N20" s="462" t="s">
        <v>115</v>
      </c>
      <c r="O20" s="478">
        <v>0</v>
      </c>
      <c r="P20" s="478">
        <v>0</v>
      </c>
      <c r="Q20" s="453" t="s">
        <v>50</v>
      </c>
      <c r="R20" s="453" t="s">
        <v>49</v>
      </c>
      <c r="S20" s="441"/>
      <c r="T20" s="441"/>
      <c r="U20" s="441"/>
      <c r="V20" s="441"/>
      <c r="W20" s="441"/>
      <c r="X20" s="441"/>
      <c r="Y20" s="441"/>
      <c r="Z20" s="441"/>
      <c r="AA20" s="441"/>
      <c r="AB20" s="441"/>
      <c r="AC20" s="441"/>
      <c r="AD20" s="441"/>
      <c r="AE20" s="435"/>
      <c r="AF20" s="435"/>
      <c r="AG20" s="435"/>
      <c r="AH20" s="435"/>
      <c r="AI20" s="423" t="e">
        <f>1/K20</f>
        <v>#VALUE!</v>
      </c>
      <c r="AJ20" s="438"/>
      <c r="AK20" s="423" t="e">
        <f>1/M20</f>
        <v>#DIV/0!</v>
      </c>
      <c r="AL20" s="426"/>
      <c r="AM20" s="423" t="e">
        <f>1/O20</f>
        <v>#DIV/0!</v>
      </c>
      <c r="AN20" s="151"/>
      <c r="AO20" s="423" t="e">
        <f>1/Q20</f>
        <v>#VALUE!</v>
      </c>
      <c r="AP20" s="475"/>
      <c r="AQ20" s="423" t="e">
        <f>SUM(AI20+AK20+AM20+AO20)</f>
        <v>#VALUE!</v>
      </c>
      <c r="AR20" s="12"/>
    </row>
    <row r="21" spans="1:44" ht="27.75" customHeight="1" x14ac:dyDescent="0.25">
      <c r="A21" s="415"/>
      <c r="B21" s="415"/>
      <c r="C21" s="415"/>
      <c r="D21" s="457"/>
      <c r="E21" s="460"/>
      <c r="F21" s="463"/>
      <c r="G21" s="445"/>
      <c r="H21" s="150" t="s">
        <v>100</v>
      </c>
      <c r="I21" s="145">
        <v>0.2</v>
      </c>
      <c r="J21" s="448"/>
      <c r="K21" s="482"/>
      <c r="L21" s="485"/>
      <c r="M21" s="448"/>
      <c r="N21" s="463"/>
      <c r="O21" s="479"/>
      <c r="P21" s="479"/>
      <c r="Q21" s="454"/>
      <c r="R21" s="454"/>
      <c r="S21" s="442"/>
      <c r="T21" s="442"/>
      <c r="U21" s="442"/>
      <c r="V21" s="442"/>
      <c r="W21" s="442"/>
      <c r="X21" s="442"/>
      <c r="Y21" s="442"/>
      <c r="Z21" s="442"/>
      <c r="AA21" s="442"/>
      <c r="AB21" s="442"/>
      <c r="AC21" s="442"/>
      <c r="AD21" s="442"/>
      <c r="AE21" s="436"/>
      <c r="AF21" s="436"/>
      <c r="AG21" s="436"/>
      <c r="AH21" s="436"/>
      <c r="AI21" s="424"/>
      <c r="AJ21" s="439"/>
      <c r="AK21" s="424"/>
      <c r="AL21" s="427"/>
      <c r="AM21" s="424"/>
      <c r="AN21" s="476"/>
      <c r="AO21" s="424"/>
      <c r="AP21" s="476"/>
      <c r="AQ21" s="424"/>
      <c r="AR21" s="12"/>
    </row>
    <row r="22" spans="1:44" ht="27.75" customHeight="1" x14ac:dyDescent="0.25">
      <c r="A22" s="415"/>
      <c r="B22" s="415"/>
      <c r="C22" s="415"/>
      <c r="D22" s="457"/>
      <c r="E22" s="460"/>
      <c r="F22" s="463"/>
      <c r="G22" s="445"/>
      <c r="H22" s="150" t="s">
        <v>45</v>
      </c>
      <c r="I22" s="145">
        <v>0.2</v>
      </c>
      <c r="J22" s="448"/>
      <c r="K22" s="482"/>
      <c r="L22" s="485"/>
      <c r="M22" s="448"/>
      <c r="N22" s="463"/>
      <c r="O22" s="479"/>
      <c r="P22" s="479"/>
      <c r="Q22" s="454"/>
      <c r="R22" s="454"/>
      <c r="S22" s="442"/>
      <c r="T22" s="442"/>
      <c r="U22" s="442"/>
      <c r="V22" s="442"/>
      <c r="W22" s="442"/>
      <c r="X22" s="442"/>
      <c r="Y22" s="442"/>
      <c r="Z22" s="442"/>
      <c r="AA22" s="442"/>
      <c r="AB22" s="442"/>
      <c r="AC22" s="442"/>
      <c r="AD22" s="442"/>
      <c r="AE22" s="436"/>
      <c r="AF22" s="436"/>
      <c r="AG22" s="436"/>
      <c r="AH22" s="436"/>
      <c r="AI22" s="424"/>
      <c r="AJ22" s="439"/>
      <c r="AK22" s="424"/>
      <c r="AL22" s="427"/>
      <c r="AM22" s="424"/>
      <c r="AN22" s="476"/>
      <c r="AO22" s="424"/>
      <c r="AP22" s="476"/>
      <c r="AQ22" s="424"/>
      <c r="AR22" s="12"/>
    </row>
    <row r="23" spans="1:44" ht="27.75" customHeight="1" x14ac:dyDescent="0.25">
      <c r="A23" s="415"/>
      <c r="B23" s="415"/>
      <c r="C23" s="415"/>
      <c r="D23" s="457"/>
      <c r="E23" s="460"/>
      <c r="F23" s="463"/>
      <c r="G23" s="445"/>
      <c r="H23" s="150" t="s">
        <v>105</v>
      </c>
      <c r="I23" s="145">
        <v>0.2</v>
      </c>
      <c r="J23" s="448"/>
      <c r="K23" s="482"/>
      <c r="L23" s="485"/>
      <c r="M23" s="448"/>
      <c r="N23" s="463"/>
      <c r="O23" s="479"/>
      <c r="P23" s="479"/>
      <c r="Q23" s="454"/>
      <c r="R23" s="454"/>
      <c r="S23" s="442"/>
      <c r="T23" s="442"/>
      <c r="U23" s="442"/>
      <c r="V23" s="442"/>
      <c r="W23" s="442"/>
      <c r="X23" s="442"/>
      <c r="Y23" s="442"/>
      <c r="Z23" s="442"/>
      <c r="AA23" s="442"/>
      <c r="AB23" s="442"/>
      <c r="AC23" s="442"/>
      <c r="AD23" s="442"/>
      <c r="AE23" s="436"/>
      <c r="AF23" s="436"/>
      <c r="AG23" s="436"/>
      <c r="AH23" s="436"/>
      <c r="AI23" s="424"/>
      <c r="AJ23" s="439"/>
      <c r="AK23" s="424"/>
      <c r="AL23" s="427"/>
      <c r="AM23" s="424"/>
      <c r="AN23" s="476"/>
      <c r="AO23" s="424"/>
      <c r="AP23" s="476"/>
      <c r="AQ23" s="424"/>
      <c r="AR23" s="12"/>
    </row>
    <row r="24" spans="1:44" ht="38.25" customHeight="1" thickBot="1" x14ac:dyDescent="0.3">
      <c r="A24" s="415"/>
      <c r="B24" s="415"/>
      <c r="C24" s="415"/>
      <c r="D24" s="457"/>
      <c r="E24" s="460"/>
      <c r="F24" s="463"/>
      <c r="G24" s="445"/>
      <c r="H24" s="152" t="s">
        <v>46</v>
      </c>
      <c r="I24" s="147">
        <v>0.2</v>
      </c>
      <c r="J24" s="448"/>
      <c r="K24" s="482"/>
      <c r="L24" s="485"/>
      <c r="M24" s="448"/>
      <c r="N24" s="463"/>
      <c r="O24" s="479"/>
      <c r="P24" s="479"/>
      <c r="Q24" s="454"/>
      <c r="R24" s="454"/>
      <c r="S24" s="442"/>
      <c r="T24" s="442"/>
      <c r="U24" s="442"/>
      <c r="V24" s="442"/>
      <c r="W24" s="442"/>
      <c r="X24" s="442"/>
      <c r="Y24" s="442"/>
      <c r="Z24" s="442"/>
      <c r="AA24" s="442"/>
      <c r="AB24" s="442"/>
      <c r="AC24" s="442"/>
      <c r="AD24" s="442"/>
      <c r="AE24" s="436"/>
      <c r="AF24" s="436"/>
      <c r="AG24" s="436"/>
      <c r="AH24" s="436"/>
      <c r="AI24" s="424"/>
      <c r="AJ24" s="439"/>
      <c r="AK24" s="424"/>
      <c r="AL24" s="427"/>
      <c r="AM24" s="424"/>
      <c r="AN24" s="476"/>
      <c r="AO24" s="424"/>
      <c r="AP24" s="476"/>
      <c r="AQ24" s="424"/>
      <c r="AR24" s="12"/>
    </row>
    <row r="25" spans="1:44" ht="21.75" customHeight="1" thickBot="1" x14ac:dyDescent="0.3">
      <c r="A25" s="415"/>
      <c r="B25" s="415"/>
      <c r="C25" s="415"/>
      <c r="D25" s="457"/>
      <c r="E25" s="461"/>
      <c r="F25" s="464"/>
      <c r="G25" s="446"/>
      <c r="H25" s="153"/>
      <c r="I25" s="149">
        <f>SUM(I20:I24)</f>
        <v>1</v>
      </c>
      <c r="J25" s="449"/>
      <c r="K25" s="483"/>
      <c r="L25" s="486"/>
      <c r="M25" s="449"/>
      <c r="N25" s="464"/>
      <c r="O25" s="480"/>
      <c r="P25" s="480"/>
      <c r="Q25" s="455"/>
      <c r="R25" s="455"/>
      <c r="S25" s="443"/>
      <c r="T25" s="443"/>
      <c r="U25" s="443"/>
      <c r="V25" s="443"/>
      <c r="W25" s="443"/>
      <c r="X25" s="443"/>
      <c r="Y25" s="443"/>
      <c r="Z25" s="443"/>
      <c r="AA25" s="443"/>
      <c r="AB25" s="443"/>
      <c r="AC25" s="443"/>
      <c r="AD25" s="443"/>
      <c r="AE25" s="437"/>
      <c r="AF25" s="437"/>
      <c r="AG25" s="437"/>
      <c r="AH25" s="437"/>
      <c r="AI25" s="425"/>
      <c r="AJ25" s="440"/>
      <c r="AK25" s="425"/>
      <c r="AL25" s="428"/>
      <c r="AM25" s="425"/>
      <c r="AN25" s="477"/>
      <c r="AO25" s="425"/>
      <c r="AP25" s="477"/>
      <c r="AQ25" s="425"/>
      <c r="AR25" s="12"/>
    </row>
    <row r="26" spans="1:44" ht="27.75" customHeight="1" x14ac:dyDescent="0.25">
      <c r="A26" s="546" t="s">
        <v>110</v>
      </c>
      <c r="B26" s="546" t="s">
        <v>111</v>
      </c>
      <c r="C26" s="414" t="s">
        <v>108</v>
      </c>
      <c r="D26" s="456"/>
      <c r="E26" s="504">
        <v>0.45</v>
      </c>
      <c r="F26" s="555" t="s">
        <v>386</v>
      </c>
      <c r="G26" s="606" t="s">
        <v>387</v>
      </c>
      <c r="H26" s="641" t="s">
        <v>388</v>
      </c>
      <c r="I26" s="610">
        <v>0.6</v>
      </c>
      <c r="J26" s="597" t="s">
        <v>389</v>
      </c>
      <c r="K26" s="594" t="s">
        <v>390</v>
      </c>
      <c r="L26" s="640" t="s">
        <v>391</v>
      </c>
      <c r="M26" s="561" t="s">
        <v>384</v>
      </c>
      <c r="N26" s="597" t="s">
        <v>383</v>
      </c>
      <c r="O26" s="603">
        <v>0</v>
      </c>
      <c r="P26" s="603">
        <v>0</v>
      </c>
      <c r="Q26" s="582" t="s">
        <v>48</v>
      </c>
      <c r="R26" s="582" t="s">
        <v>49</v>
      </c>
      <c r="S26" s="552"/>
      <c r="T26" s="552"/>
      <c r="U26" s="552"/>
      <c r="V26" s="552"/>
      <c r="W26" s="552"/>
      <c r="X26" s="552"/>
      <c r="Y26" s="552"/>
      <c r="Z26" s="552"/>
      <c r="AA26" s="552"/>
      <c r="AB26" s="552"/>
      <c r="AC26" s="552"/>
      <c r="AD26" s="552"/>
      <c r="AE26" s="564"/>
      <c r="AF26" s="564"/>
      <c r="AG26" s="564"/>
      <c r="AH26" s="564"/>
      <c r="AI26" s="429" t="e">
        <f>1/K26</f>
        <v>#VALUE!</v>
      </c>
      <c r="AJ26" s="567"/>
      <c r="AK26" s="429" t="e">
        <f>1/M26</f>
        <v>#VALUE!</v>
      </c>
      <c r="AL26" s="570"/>
      <c r="AM26" s="429" t="e">
        <f>1/O26</f>
        <v>#DIV/0!</v>
      </c>
      <c r="AN26" s="181"/>
      <c r="AO26" s="429" t="e">
        <f>1/Q26</f>
        <v>#VALUE!</v>
      </c>
      <c r="AP26" s="432"/>
      <c r="AQ26" s="429" t="e">
        <f>SUM(AI26+AK26+AM26+AO26)</f>
        <v>#VALUE!</v>
      </c>
      <c r="AR26" s="12"/>
    </row>
    <row r="27" spans="1:44" ht="27.75" customHeight="1" x14ac:dyDescent="0.25">
      <c r="A27" s="547"/>
      <c r="B27" s="547"/>
      <c r="C27" s="415"/>
      <c r="D27" s="457"/>
      <c r="E27" s="505"/>
      <c r="F27" s="556"/>
      <c r="G27" s="607"/>
      <c r="H27" s="633"/>
      <c r="I27" s="472"/>
      <c r="J27" s="597"/>
      <c r="K27" s="595"/>
      <c r="L27" s="640"/>
      <c r="M27" s="562"/>
      <c r="N27" s="597"/>
      <c r="O27" s="433"/>
      <c r="P27" s="433"/>
      <c r="Q27" s="588"/>
      <c r="R27" s="588"/>
      <c r="S27" s="553"/>
      <c r="T27" s="553"/>
      <c r="U27" s="553"/>
      <c r="V27" s="553"/>
      <c r="W27" s="553"/>
      <c r="X27" s="553"/>
      <c r="Y27" s="553"/>
      <c r="Z27" s="553"/>
      <c r="AA27" s="553"/>
      <c r="AB27" s="553"/>
      <c r="AC27" s="553"/>
      <c r="AD27" s="553"/>
      <c r="AE27" s="565"/>
      <c r="AF27" s="565"/>
      <c r="AG27" s="565"/>
      <c r="AH27" s="565"/>
      <c r="AI27" s="430"/>
      <c r="AJ27" s="568"/>
      <c r="AK27" s="430"/>
      <c r="AL27" s="571"/>
      <c r="AM27" s="430"/>
      <c r="AN27" s="433"/>
      <c r="AO27" s="430"/>
      <c r="AP27" s="433"/>
      <c r="AQ27" s="430"/>
      <c r="AR27" s="12"/>
    </row>
    <row r="28" spans="1:44" ht="27.75" customHeight="1" x14ac:dyDescent="0.25">
      <c r="A28" s="547"/>
      <c r="B28" s="547"/>
      <c r="C28" s="415"/>
      <c r="D28" s="457"/>
      <c r="E28" s="505"/>
      <c r="F28" s="556"/>
      <c r="G28" s="607"/>
      <c r="H28" s="632" t="s">
        <v>392</v>
      </c>
      <c r="I28" s="471">
        <v>0.2</v>
      </c>
      <c r="J28" s="597"/>
      <c r="K28" s="595"/>
      <c r="L28" s="640"/>
      <c r="M28" s="562"/>
      <c r="N28" s="597"/>
      <c r="O28" s="433"/>
      <c r="P28" s="433"/>
      <c r="Q28" s="588"/>
      <c r="R28" s="588"/>
      <c r="S28" s="553"/>
      <c r="T28" s="553"/>
      <c r="U28" s="553"/>
      <c r="V28" s="553"/>
      <c r="W28" s="553"/>
      <c r="X28" s="553"/>
      <c r="Y28" s="553"/>
      <c r="Z28" s="553"/>
      <c r="AA28" s="553"/>
      <c r="AB28" s="553"/>
      <c r="AC28" s="553"/>
      <c r="AD28" s="553"/>
      <c r="AE28" s="565"/>
      <c r="AF28" s="565"/>
      <c r="AG28" s="565"/>
      <c r="AH28" s="565"/>
      <c r="AI28" s="430"/>
      <c r="AJ28" s="568"/>
      <c r="AK28" s="430"/>
      <c r="AL28" s="571"/>
      <c r="AM28" s="430"/>
      <c r="AN28" s="433"/>
      <c r="AO28" s="430"/>
      <c r="AP28" s="433"/>
      <c r="AQ28" s="430"/>
      <c r="AR28" s="12"/>
    </row>
    <row r="29" spans="1:44" ht="27.75" customHeight="1" x14ac:dyDescent="0.25">
      <c r="A29" s="547"/>
      <c r="B29" s="547"/>
      <c r="C29" s="415"/>
      <c r="D29" s="457"/>
      <c r="E29" s="505"/>
      <c r="F29" s="556"/>
      <c r="G29" s="607"/>
      <c r="H29" s="633"/>
      <c r="I29" s="472"/>
      <c r="J29" s="597"/>
      <c r="K29" s="595"/>
      <c r="L29" s="640"/>
      <c r="M29" s="562"/>
      <c r="N29" s="597"/>
      <c r="O29" s="433"/>
      <c r="P29" s="433"/>
      <c r="Q29" s="588"/>
      <c r="R29" s="588"/>
      <c r="S29" s="553"/>
      <c r="T29" s="553"/>
      <c r="U29" s="553"/>
      <c r="V29" s="553"/>
      <c r="W29" s="553"/>
      <c r="X29" s="553"/>
      <c r="Y29" s="553"/>
      <c r="Z29" s="553"/>
      <c r="AA29" s="553"/>
      <c r="AB29" s="553"/>
      <c r="AC29" s="553"/>
      <c r="AD29" s="553"/>
      <c r="AE29" s="565"/>
      <c r="AF29" s="565"/>
      <c r="AG29" s="565"/>
      <c r="AH29" s="565"/>
      <c r="AI29" s="430"/>
      <c r="AJ29" s="568"/>
      <c r="AK29" s="430"/>
      <c r="AL29" s="571"/>
      <c r="AM29" s="430"/>
      <c r="AN29" s="433"/>
      <c r="AO29" s="430"/>
      <c r="AP29" s="433"/>
      <c r="AQ29" s="430"/>
      <c r="AR29" s="12"/>
    </row>
    <row r="30" spans="1:44" ht="38.25" customHeight="1" thickBot="1" x14ac:dyDescent="0.3">
      <c r="A30" s="547"/>
      <c r="B30" s="547"/>
      <c r="C30" s="415"/>
      <c r="D30" s="457"/>
      <c r="E30" s="505"/>
      <c r="F30" s="556"/>
      <c r="G30" s="607"/>
      <c r="H30" s="249" t="s">
        <v>393</v>
      </c>
      <c r="I30" s="147">
        <v>0.2</v>
      </c>
      <c r="J30" s="597"/>
      <c r="K30" s="595"/>
      <c r="L30" s="640"/>
      <c r="M30" s="562"/>
      <c r="N30" s="597"/>
      <c r="O30" s="433"/>
      <c r="P30" s="433"/>
      <c r="Q30" s="588"/>
      <c r="R30" s="588"/>
      <c r="S30" s="553"/>
      <c r="T30" s="553"/>
      <c r="U30" s="553"/>
      <c r="V30" s="553"/>
      <c r="W30" s="553"/>
      <c r="X30" s="553"/>
      <c r="Y30" s="553"/>
      <c r="Z30" s="553"/>
      <c r="AA30" s="553"/>
      <c r="AB30" s="553"/>
      <c r="AC30" s="553"/>
      <c r="AD30" s="553"/>
      <c r="AE30" s="565"/>
      <c r="AF30" s="565"/>
      <c r="AG30" s="565"/>
      <c r="AH30" s="565"/>
      <c r="AI30" s="430"/>
      <c r="AJ30" s="568"/>
      <c r="AK30" s="430"/>
      <c r="AL30" s="571"/>
      <c r="AM30" s="430"/>
      <c r="AN30" s="433"/>
      <c r="AO30" s="430"/>
      <c r="AP30" s="433"/>
      <c r="AQ30" s="430"/>
      <c r="AR30" s="12"/>
    </row>
    <row r="31" spans="1:44" ht="15.75" thickBot="1" x14ac:dyDescent="0.3">
      <c r="A31" s="548"/>
      <c r="B31" s="548"/>
      <c r="C31" s="415"/>
      <c r="D31" s="457"/>
      <c r="E31" s="506"/>
      <c r="F31" s="557"/>
      <c r="G31" s="608"/>
      <c r="H31" s="183"/>
      <c r="I31" s="149">
        <f>SUM(I26:I30)</f>
        <v>1</v>
      </c>
      <c r="J31" s="597"/>
      <c r="K31" s="596"/>
      <c r="L31" s="640"/>
      <c r="M31" s="563"/>
      <c r="N31" s="597"/>
      <c r="O31" s="434"/>
      <c r="P31" s="434"/>
      <c r="Q31" s="583"/>
      <c r="R31" s="583"/>
      <c r="S31" s="554"/>
      <c r="T31" s="554"/>
      <c r="U31" s="554"/>
      <c r="V31" s="554"/>
      <c r="W31" s="554"/>
      <c r="X31" s="554"/>
      <c r="Y31" s="554"/>
      <c r="Z31" s="554"/>
      <c r="AA31" s="554"/>
      <c r="AB31" s="554"/>
      <c r="AC31" s="554"/>
      <c r="AD31" s="554"/>
      <c r="AE31" s="566"/>
      <c r="AF31" s="566"/>
      <c r="AG31" s="566"/>
      <c r="AH31" s="566"/>
      <c r="AI31" s="431"/>
      <c r="AJ31" s="569"/>
      <c r="AK31" s="431"/>
      <c r="AL31" s="572"/>
      <c r="AM31" s="431"/>
      <c r="AN31" s="434"/>
      <c r="AO31" s="431"/>
      <c r="AP31" s="434"/>
      <c r="AQ31" s="431"/>
      <c r="AR31" s="12"/>
    </row>
    <row r="32" spans="1:44" ht="75" customHeight="1" x14ac:dyDescent="0.25">
      <c r="A32" s="634" t="s">
        <v>110</v>
      </c>
      <c r="B32" s="546" t="s">
        <v>111</v>
      </c>
      <c r="C32" s="546" t="s">
        <v>394</v>
      </c>
      <c r="D32" s="546" t="s">
        <v>395</v>
      </c>
      <c r="E32" s="637">
        <v>0.25</v>
      </c>
      <c r="F32" s="639" t="s">
        <v>396</v>
      </c>
      <c r="G32" s="625" t="s">
        <v>397</v>
      </c>
      <c r="H32" s="250" t="s">
        <v>398</v>
      </c>
      <c r="I32" s="251">
        <v>0.3</v>
      </c>
      <c r="J32" s="625" t="s">
        <v>399</v>
      </c>
      <c r="K32" s="621" t="s">
        <v>400</v>
      </c>
      <c r="L32" s="625" t="s">
        <v>401</v>
      </c>
      <c r="M32" s="625" t="s">
        <v>384</v>
      </c>
      <c r="N32" s="625" t="s">
        <v>402</v>
      </c>
      <c r="O32" s="619">
        <v>0</v>
      </c>
      <c r="P32" s="621">
        <v>0</v>
      </c>
      <c r="Q32" s="623" t="s">
        <v>48</v>
      </c>
      <c r="R32" s="623" t="s">
        <v>49</v>
      </c>
      <c r="S32" s="617"/>
      <c r="T32" s="617"/>
      <c r="U32" s="617"/>
      <c r="V32" s="617"/>
      <c r="W32" s="617"/>
      <c r="X32" s="617"/>
      <c r="Y32" s="617"/>
      <c r="Z32" s="617"/>
      <c r="AA32" s="617"/>
      <c r="AB32" s="617"/>
      <c r="AC32" s="617"/>
      <c r="AD32" s="617"/>
      <c r="AE32" s="628"/>
      <c r="AF32" s="628"/>
      <c r="AG32" s="628"/>
      <c r="AH32" s="628"/>
      <c r="AI32" s="630"/>
      <c r="AJ32" s="627"/>
      <c r="AK32" s="630"/>
      <c r="AL32" s="627"/>
      <c r="AM32" s="612"/>
      <c r="AN32" s="614"/>
      <c r="AO32" s="429"/>
      <c r="AP32" s="627"/>
      <c r="AQ32" s="429">
        <f>SUM(AI32+AK32+AM32+AO32)</f>
        <v>0</v>
      </c>
      <c r="AR32" s="12"/>
    </row>
    <row r="33" spans="1:44" ht="49.5" customHeight="1" x14ac:dyDescent="0.25">
      <c r="A33" s="635"/>
      <c r="B33" s="547"/>
      <c r="C33" s="547"/>
      <c r="D33" s="547"/>
      <c r="E33" s="638"/>
      <c r="F33" s="581"/>
      <c r="G33" s="626"/>
      <c r="H33" s="252" t="s">
        <v>403</v>
      </c>
      <c r="I33" s="145">
        <v>0.2</v>
      </c>
      <c r="J33" s="626"/>
      <c r="K33" s="622"/>
      <c r="L33" s="626"/>
      <c r="M33" s="626"/>
      <c r="N33" s="626"/>
      <c r="O33" s="620"/>
      <c r="P33" s="622"/>
      <c r="Q33" s="624"/>
      <c r="R33" s="624"/>
      <c r="S33" s="618"/>
      <c r="T33" s="618"/>
      <c r="U33" s="618"/>
      <c r="V33" s="618"/>
      <c r="W33" s="618"/>
      <c r="X33" s="618"/>
      <c r="Y33" s="618"/>
      <c r="Z33" s="618"/>
      <c r="AA33" s="618"/>
      <c r="AB33" s="618"/>
      <c r="AC33" s="618"/>
      <c r="AD33" s="618"/>
      <c r="AE33" s="629"/>
      <c r="AF33" s="629"/>
      <c r="AG33" s="629"/>
      <c r="AH33" s="629"/>
      <c r="AI33" s="631"/>
      <c r="AJ33" s="430"/>
      <c r="AK33" s="631"/>
      <c r="AL33" s="430"/>
      <c r="AM33" s="613"/>
      <c r="AN33" s="615"/>
      <c r="AO33" s="430"/>
      <c r="AP33" s="430"/>
      <c r="AQ33" s="430"/>
      <c r="AR33" s="12"/>
    </row>
    <row r="34" spans="1:44" ht="45" x14ac:dyDescent="0.25">
      <c r="A34" s="635"/>
      <c r="B34" s="547"/>
      <c r="C34" s="547"/>
      <c r="D34" s="547"/>
      <c r="E34" s="638"/>
      <c r="F34" s="581"/>
      <c r="G34" s="626"/>
      <c r="H34" s="252" t="s">
        <v>404</v>
      </c>
      <c r="I34" s="145">
        <v>0.3</v>
      </c>
      <c r="J34" s="626"/>
      <c r="K34" s="622"/>
      <c r="L34" s="626"/>
      <c r="M34" s="626"/>
      <c r="N34" s="626"/>
      <c r="O34" s="620"/>
      <c r="P34" s="622"/>
      <c r="Q34" s="624"/>
      <c r="R34" s="624"/>
      <c r="S34" s="618"/>
      <c r="T34" s="618"/>
      <c r="U34" s="618"/>
      <c r="V34" s="618"/>
      <c r="W34" s="618"/>
      <c r="X34" s="618"/>
      <c r="Y34" s="618"/>
      <c r="Z34" s="618"/>
      <c r="AA34" s="618"/>
      <c r="AB34" s="618"/>
      <c r="AC34" s="618"/>
      <c r="AD34" s="618"/>
      <c r="AE34" s="629"/>
      <c r="AF34" s="629"/>
      <c r="AG34" s="629"/>
      <c r="AH34" s="629"/>
      <c r="AI34" s="631"/>
      <c r="AJ34" s="430"/>
      <c r="AK34" s="631"/>
      <c r="AL34" s="430"/>
      <c r="AM34" s="613"/>
      <c r="AN34" s="615"/>
      <c r="AO34" s="430"/>
      <c r="AP34" s="430"/>
      <c r="AQ34" s="430"/>
      <c r="AR34" s="12"/>
    </row>
    <row r="35" spans="1:44" ht="115.5" customHeight="1" thickBot="1" x14ac:dyDescent="0.3">
      <c r="A35" s="635"/>
      <c r="B35" s="547"/>
      <c r="C35" s="547"/>
      <c r="D35" s="547"/>
      <c r="E35" s="638"/>
      <c r="F35" s="581"/>
      <c r="G35" s="626"/>
      <c r="H35" s="253" t="s">
        <v>405</v>
      </c>
      <c r="I35" s="145">
        <v>0.2</v>
      </c>
      <c r="J35" s="626"/>
      <c r="K35" s="622"/>
      <c r="L35" s="626"/>
      <c r="M35" s="626"/>
      <c r="N35" s="626"/>
      <c r="O35" s="620"/>
      <c r="P35" s="622"/>
      <c r="Q35" s="624"/>
      <c r="R35" s="624"/>
      <c r="S35" s="618"/>
      <c r="T35" s="618"/>
      <c r="U35" s="618"/>
      <c r="V35" s="618"/>
      <c r="W35" s="618"/>
      <c r="X35" s="618"/>
      <c r="Y35" s="618"/>
      <c r="Z35" s="618"/>
      <c r="AA35" s="618"/>
      <c r="AB35" s="618"/>
      <c r="AC35" s="618"/>
      <c r="AD35" s="618"/>
      <c r="AE35" s="629"/>
      <c r="AF35" s="629"/>
      <c r="AG35" s="629"/>
      <c r="AH35" s="629"/>
      <c r="AI35" s="631"/>
      <c r="AJ35" s="431"/>
      <c r="AK35" s="631"/>
      <c r="AL35" s="431"/>
      <c r="AM35" s="613"/>
      <c r="AN35" s="616"/>
      <c r="AO35" s="430"/>
      <c r="AP35" s="431"/>
      <c r="AQ35" s="430"/>
      <c r="AR35" s="12"/>
    </row>
    <row r="36" spans="1:44" ht="15.75" thickBot="1" x14ac:dyDescent="0.3">
      <c r="A36" s="636"/>
      <c r="B36" s="548"/>
      <c r="C36" s="548"/>
      <c r="D36" s="548"/>
      <c r="E36" s="239"/>
      <c r="F36" s="202"/>
      <c r="G36" s="241"/>
      <c r="H36" s="183"/>
      <c r="I36" s="149">
        <f>SUM(I32:I35)</f>
        <v>1</v>
      </c>
      <c r="J36" s="241"/>
      <c r="K36" s="254"/>
      <c r="L36" s="241"/>
      <c r="M36" s="241"/>
      <c r="N36" s="241"/>
      <c r="O36" s="248"/>
      <c r="P36" s="254"/>
      <c r="Q36" s="247"/>
      <c r="R36" s="247"/>
      <c r="S36" s="237"/>
      <c r="T36" s="237"/>
      <c r="U36" s="237"/>
      <c r="V36" s="237"/>
      <c r="W36" s="237"/>
      <c r="X36" s="237"/>
      <c r="Y36" s="237"/>
      <c r="Z36" s="237"/>
      <c r="AA36" s="237"/>
      <c r="AB36" s="237"/>
      <c r="AC36" s="237"/>
      <c r="AD36" s="237"/>
      <c r="AE36" s="238"/>
      <c r="AF36" s="238"/>
      <c r="AG36" s="238"/>
      <c r="AH36" s="238"/>
      <c r="AI36" s="242"/>
      <c r="AJ36" s="243"/>
      <c r="AK36" s="242"/>
      <c r="AL36" s="243"/>
      <c r="AM36" s="255"/>
      <c r="AN36" s="229"/>
      <c r="AO36" s="243"/>
      <c r="AP36" s="243"/>
      <c r="AQ36" s="243"/>
      <c r="AR36" s="12"/>
    </row>
    <row r="37" spans="1:44" ht="27.75" customHeight="1" x14ac:dyDescent="0.25">
      <c r="A37" s="547" t="s">
        <v>110</v>
      </c>
      <c r="B37" s="547" t="s">
        <v>111</v>
      </c>
      <c r="C37" s="547" t="s">
        <v>395</v>
      </c>
      <c r="D37" s="457"/>
      <c r="E37" s="459">
        <v>0.2</v>
      </c>
      <c r="F37" s="555" t="s">
        <v>406</v>
      </c>
      <c r="G37" s="606" t="s">
        <v>407</v>
      </c>
      <c r="H37" s="609" t="s">
        <v>408</v>
      </c>
      <c r="I37" s="610">
        <v>0.5</v>
      </c>
      <c r="J37" s="561" t="s">
        <v>409</v>
      </c>
      <c r="K37" s="594" t="s">
        <v>410</v>
      </c>
      <c r="L37" s="575" t="s">
        <v>411</v>
      </c>
      <c r="M37" s="561" t="s">
        <v>384</v>
      </c>
      <c r="N37" s="561" t="s">
        <v>412</v>
      </c>
      <c r="O37" s="603">
        <v>0</v>
      </c>
      <c r="P37" s="603">
        <v>0</v>
      </c>
      <c r="Q37" s="582" t="s">
        <v>48</v>
      </c>
      <c r="R37" s="582" t="s">
        <v>49</v>
      </c>
      <c r="S37" s="552"/>
      <c r="T37" s="552"/>
      <c r="U37" s="552"/>
      <c r="V37" s="552"/>
      <c r="W37" s="552"/>
      <c r="X37" s="552"/>
      <c r="Y37" s="552"/>
      <c r="Z37" s="552"/>
      <c r="AA37" s="552"/>
      <c r="AB37" s="552"/>
      <c r="AC37" s="552"/>
      <c r="AD37" s="552"/>
      <c r="AE37" s="564"/>
      <c r="AF37" s="564"/>
      <c r="AG37" s="564"/>
      <c r="AH37" s="564"/>
      <c r="AI37" s="429" t="e">
        <f>1/K37</f>
        <v>#VALUE!</v>
      </c>
      <c r="AJ37" s="567"/>
      <c r="AK37" s="429" t="e">
        <f>1/M37</f>
        <v>#VALUE!</v>
      </c>
      <c r="AL37" s="570"/>
      <c r="AM37" s="429" t="e">
        <f>1/O37</f>
        <v>#DIV/0!</v>
      </c>
      <c r="AN37" s="181"/>
      <c r="AO37" s="429" t="e">
        <f>1/Q37</f>
        <v>#VALUE!</v>
      </c>
      <c r="AP37" s="432"/>
      <c r="AQ37" s="429" t="e">
        <f>SUM(AI37+AK37+AM37+AO37)</f>
        <v>#VALUE!</v>
      </c>
      <c r="AR37" s="12"/>
    </row>
    <row r="38" spans="1:44" ht="27.75" customHeight="1" x14ac:dyDescent="0.25">
      <c r="A38" s="547"/>
      <c r="B38" s="547"/>
      <c r="C38" s="547"/>
      <c r="D38" s="457"/>
      <c r="E38" s="460"/>
      <c r="F38" s="556"/>
      <c r="G38" s="607"/>
      <c r="H38" s="602"/>
      <c r="I38" s="611"/>
      <c r="J38" s="562"/>
      <c r="K38" s="595"/>
      <c r="L38" s="602"/>
      <c r="M38" s="562"/>
      <c r="N38" s="562"/>
      <c r="O38" s="604"/>
      <c r="P38" s="604"/>
      <c r="Q38" s="588"/>
      <c r="R38" s="588"/>
      <c r="S38" s="553"/>
      <c r="T38" s="553"/>
      <c r="U38" s="553"/>
      <c r="V38" s="553"/>
      <c r="W38" s="553"/>
      <c r="X38" s="553"/>
      <c r="Y38" s="553"/>
      <c r="Z38" s="553"/>
      <c r="AA38" s="553"/>
      <c r="AB38" s="553"/>
      <c r="AC38" s="553"/>
      <c r="AD38" s="553"/>
      <c r="AE38" s="565"/>
      <c r="AF38" s="565"/>
      <c r="AG38" s="565"/>
      <c r="AH38" s="565"/>
      <c r="AI38" s="430"/>
      <c r="AJ38" s="568"/>
      <c r="AK38" s="430"/>
      <c r="AL38" s="585"/>
      <c r="AM38" s="430"/>
      <c r="AN38" s="433"/>
      <c r="AO38" s="430"/>
      <c r="AP38" s="433"/>
      <c r="AQ38" s="430"/>
      <c r="AR38" s="12"/>
    </row>
    <row r="39" spans="1:44" ht="27.75" customHeight="1" x14ac:dyDescent="0.25">
      <c r="A39" s="547"/>
      <c r="B39" s="547"/>
      <c r="C39" s="547"/>
      <c r="D39" s="457"/>
      <c r="E39" s="460"/>
      <c r="F39" s="556"/>
      <c r="G39" s="607"/>
      <c r="H39" s="576"/>
      <c r="I39" s="472"/>
      <c r="J39" s="562"/>
      <c r="K39" s="595"/>
      <c r="L39" s="602"/>
      <c r="M39" s="562"/>
      <c r="N39" s="562"/>
      <c r="O39" s="604"/>
      <c r="P39" s="604"/>
      <c r="Q39" s="588"/>
      <c r="R39" s="588"/>
      <c r="S39" s="553"/>
      <c r="T39" s="553"/>
      <c r="U39" s="553"/>
      <c r="V39" s="553"/>
      <c r="W39" s="553"/>
      <c r="X39" s="553"/>
      <c r="Y39" s="553"/>
      <c r="Z39" s="553"/>
      <c r="AA39" s="553"/>
      <c r="AB39" s="553"/>
      <c r="AC39" s="553"/>
      <c r="AD39" s="553"/>
      <c r="AE39" s="565"/>
      <c r="AF39" s="565"/>
      <c r="AG39" s="565"/>
      <c r="AH39" s="565"/>
      <c r="AI39" s="430"/>
      <c r="AJ39" s="568"/>
      <c r="AK39" s="430"/>
      <c r="AL39" s="585"/>
      <c r="AM39" s="430"/>
      <c r="AN39" s="433"/>
      <c r="AO39" s="430"/>
      <c r="AP39" s="433"/>
      <c r="AQ39" s="430"/>
      <c r="AR39" s="12"/>
    </row>
    <row r="40" spans="1:44" ht="27.75" customHeight="1" x14ac:dyDescent="0.25">
      <c r="A40" s="547"/>
      <c r="B40" s="547"/>
      <c r="C40" s="547"/>
      <c r="D40" s="457"/>
      <c r="E40" s="460"/>
      <c r="F40" s="556"/>
      <c r="G40" s="607"/>
      <c r="H40" s="575" t="s">
        <v>413</v>
      </c>
      <c r="I40" s="471">
        <v>0.5</v>
      </c>
      <c r="J40" s="562"/>
      <c r="K40" s="595"/>
      <c r="L40" s="602"/>
      <c r="M40" s="562"/>
      <c r="N40" s="562"/>
      <c r="O40" s="604"/>
      <c r="P40" s="604"/>
      <c r="Q40" s="588"/>
      <c r="R40" s="588"/>
      <c r="S40" s="553"/>
      <c r="T40" s="553"/>
      <c r="U40" s="553"/>
      <c r="V40" s="553"/>
      <c r="W40" s="553"/>
      <c r="X40" s="553"/>
      <c r="Y40" s="553"/>
      <c r="Z40" s="553"/>
      <c r="AA40" s="553"/>
      <c r="AB40" s="553"/>
      <c r="AC40" s="553"/>
      <c r="AD40" s="553"/>
      <c r="AE40" s="565"/>
      <c r="AF40" s="565"/>
      <c r="AG40" s="565"/>
      <c r="AH40" s="565"/>
      <c r="AI40" s="430"/>
      <c r="AJ40" s="568"/>
      <c r="AK40" s="430"/>
      <c r="AL40" s="585"/>
      <c r="AM40" s="430"/>
      <c r="AN40" s="433"/>
      <c r="AO40" s="430"/>
      <c r="AP40" s="433"/>
      <c r="AQ40" s="430"/>
      <c r="AR40" s="12"/>
    </row>
    <row r="41" spans="1:44" ht="38.25" customHeight="1" thickBot="1" x14ac:dyDescent="0.3">
      <c r="A41" s="547"/>
      <c r="B41" s="547"/>
      <c r="C41" s="547"/>
      <c r="D41" s="457"/>
      <c r="E41" s="460"/>
      <c r="F41" s="556"/>
      <c r="G41" s="607"/>
      <c r="H41" s="600"/>
      <c r="I41" s="601"/>
      <c r="J41" s="562"/>
      <c r="K41" s="595"/>
      <c r="L41" s="602"/>
      <c r="M41" s="562"/>
      <c r="N41" s="562"/>
      <c r="O41" s="604"/>
      <c r="P41" s="604"/>
      <c r="Q41" s="588"/>
      <c r="R41" s="588"/>
      <c r="S41" s="553"/>
      <c r="T41" s="553"/>
      <c r="U41" s="553"/>
      <c r="V41" s="553"/>
      <c r="W41" s="553"/>
      <c r="X41" s="553"/>
      <c r="Y41" s="553"/>
      <c r="Z41" s="553"/>
      <c r="AA41" s="553"/>
      <c r="AB41" s="553"/>
      <c r="AC41" s="553"/>
      <c r="AD41" s="553"/>
      <c r="AE41" s="565"/>
      <c r="AF41" s="565"/>
      <c r="AG41" s="565"/>
      <c r="AH41" s="565"/>
      <c r="AI41" s="430"/>
      <c r="AJ41" s="568"/>
      <c r="AK41" s="430"/>
      <c r="AL41" s="585"/>
      <c r="AM41" s="430"/>
      <c r="AN41" s="433"/>
      <c r="AO41" s="430"/>
      <c r="AP41" s="433"/>
      <c r="AQ41" s="430"/>
      <c r="AR41" s="12"/>
    </row>
    <row r="42" spans="1:44" ht="15.75" thickBot="1" x14ac:dyDescent="0.3">
      <c r="A42" s="548"/>
      <c r="B42" s="548"/>
      <c r="C42" s="548"/>
      <c r="D42" s="458"/>
      <c r="E42" s="461"/>
      <c r="F42" s="557"/>
      <c r="G42" s="608"/>
      <c r="H42" s="183"/>
      <c r="I42" s="149">
        <f>SUM(I37:I41)</f>
        <v>1</v>
      </c>
      <c r="J42" s="563"/>
      <c r="K42" s="596"/>
      <c r="L42" s="576"/>
      <c r="M42" s="563"/>
      <c r="N42" s="563"/>
      <c r="O42" s="605"/>
      <c r="P42" s="605"/>
      <c r="Q42" s="583"/>
      <c r="R42" s="583"/>
      <c r="S42" s="554"/>
      <c r="T42" s="554"/>
      <c r="U42" s="554"/>
      <c r="V42" s="554"/>
      <c r="W42" s="554"/>
      <c r="X42" s="554"/>
      <c r="Y42" s="554"/>
      <c r="Z42" s="554"/>
      <c r="AA42" s="554"/>
      <c r="AB42" s="554"/>
      <c r="AC42" s="554"/>
      <c r="AD42" s="554"/>
      <c r="AE42" s="566"/>
      <c r="AF42" s="566"/>
      <c r="AG42" s="566"/>
      <c r="AH42" s="566"/>
      <c r="AI42" s="431"/>
      <c r="AJ42" s="569"/>
      <c r="AK42" s="431"/>
      <c r="AL42" s="584"/>
      <c r="AM42" s="431"/>
      <c r="AN42" s="434"/>
      <c r="AO42" s="431"/>
      <c r="AP42" s="434"/>
      <c r="AQ42" s="431"/>
      <c r="AR42" s="12"/>
    </row>
    <row r="43" spans="1:44" x14ac:dyDescent="0.25">
      <c r="A43" s="159"/>
      <c r="B43" s="159"/>
      <c r="C43" s="159"/>
      <c r="D43" s="159"/>
      <c r="E43" s="219">
        <f>SUM(E14:E42)</f>
        <v>1</v>
      </c>
      <c r="F43" s="34"/>
      <c r="G43" s="220"/>
      <c r="H43" s="221"/>
      <c r="I43" s="222"/>
      <c r="J43" s="223"/>
      <c r="K43" s="224"/>
      <c r="L43" s="225"/>
      <c r="M43" s="223"/>
      <c r="N43" s="223"/>
      <c r="O43" s="35"/>
      <c r="P43" s="35"/>
      <c r="Q43" s="226"/>
      <c r="R43" s="226"/>
      <c r="S43" s="227"/>
      <c r="T43" s="227"/>
      <c r="U43" s="227"/>
      <c r="V43" s="227"/>
      <c r="W43" s="227"/>
      <c r="X43" s="227"/>
      <c r="Y43" s="227"/>
      <c r="Z43" s="227"/>
      <c r="AA43" s="227"/>
      <c r="AB43" s="227"/>
      <c r="AC43" s="227"/>
      <c r="AD43" s="227"/>
      <c r="AE43" s="228"/>
      <c r="AF43" s="228"/>
      <c r="AG43" s="228"/>
      <c r="AH43" s="228"/>
      <c r="AI43" s="229"/>
      <c r="AJ43" s="230"/>
      <c r="AK43" s="229"/>
      <c r="AL43" s="36"/>
      <c r="AM43" s="229"/>
      <c r="AN43" s="231"/>
      <c r="AO43" s="229"/>
      <c r="AP43" s="231"/>
      <c r="AQ43" s="229"/>
      <c r="AR43" s="12"/>
    </row>
    <row r="44" spans="1:44" ht="15.75" thickBot="1" x14ac:dyDescent="0.3">
      <c r="F44" t="s">
        <v>31</v>
      </c>
      <c r="G44" s="178" t="e">
        <f>AK26</f>
        <v>#VALUE!</v>
      </c>
      <c r="L44" s="232"/>
    </row>
    <row r="45" spans="1:44" ht="15.75" thickBot="1" x14ac:dyDescent="0.3">
      <c r="F45" t="s">
        <v>32</v>
      </c>
      <c r="G45" s="178" t="e">
        <f>AM26</f>
        <v>#DIV/0!</v>
      </c>
      <c r="L45" s="232"/>
    </row>
    <row r="46" spans="1:44" ht="15.75" thickBot="1" x14ac:dyDescent="0.3">
      <c r="F46" t="s">
        <v>33</v>
      </c>
      <c r="G46" s="178" t="e">
        <f>AQ26</f>
        <v>#VALUE!</v>
      </c>
      <c r="L46" s="232"/>
    </row>
    <row r="47" spans="1:44" ht="15.75" thickBot="1" x14ac:dyDescent="0.3">
      <c r="F47" t="s">
        <v>34</v>
      </c>
      <c r="G47" s="178">
        <v>1</v>
      </c>
      <c r="L47" s="233"/>
    </row>
    <row r="48" spans="1:44" ht="15.75" thickBot="1" x14ac:dyDescent="0.3">
      <c r="L48" s="232"/>
    </row>
    <row r="49" spans="12:12" ht="15.75" thickBot="1" x14ac:dyDescent="0.3">
      <c r="L49" s="232"/>
    </row>
    <row r="50" spans="12:12" ht="15.75" thickBot="1" x14ac:dyDescent="0.3">
      <c r="L50" s="232"/>
    </row>
    <row r="52" spans="12:12" x14ac:dyDescent="0.25">
      <c r="L52" s="178"/>
    </row>
  </sheetData>
  <mergeCells count="256">
    <mergeCell ref="A1:F5"/>
    <mergeCell ref="AP1:AQ1"/>
    <mergeCell ref="AP2:AQ2"/>
    <mergeCell ref="AP3:AQ3"/>
    <mergeCell ref="A6:F7"/>
    <mergeCell ref="G6:J7"/>
    <mergeCell ref="A9:D9"/>
    <mergeCell ref="E9:R9"/>
    <mergeCell ref="S9:AD9"/>
    <mergeCell ref="AI9:AQ9"/>
    <mergeCell ref="E8:AJ8"/>
    <mergeCell ref="A10:A12"/>
    <mergeCell ref="B10:B12"/>
    <mergeCell ref="C10:C12"/>
    <mergeCell ref="D10:D12"/>
    <mergeCell ref="F10:F11"/>
    <mergeCell ref="Q10:R10"/>
    <mergeCell ref="S10:AD10"/>
    <mergeCell ref="G10:G11"/>
    <mergeCell ref="H10:H11"/>
    <mergeCell ref="I10:I11"/>
    <mergeCell ref="J10:J11"/>
    <mergeCell ref="K10:K11"/>
    <mergeCell ref="L10:L11"/>
    <mergeCell ref="AQ10:AQ11"/>
    <mergeCell ref="E12:F12"/>
    <mergeCell ref="G12:R12"/>
    <mergeCell ref="A13:D13"/>
    <mergeCell ref="E13:R13"/>
    <mergeCell ref="C14:C19"/>
    <mergeCell ref="D14:D19"/>
    <mergeCell ref="E14:E19"/>
    <mergeCell ref="AK10:AK11"/>
    <mergeCell ref="AL10:AL11"/>
    <mergeCell ref="AM10:AM11"/>
    <mergeCell ref="AN10:AN11"/>
    <mergeCell ref="AO10:AO11"/>
    <mergeCell ref="AP10:AP11"/>
    <mergeCell ref="AE10:AE12"/>
    <mergeCell ref="AF10:AF12"/>
    <mergeCell ref="AG10:AG12"/>
    <mergeCell ref="AH10:AH12"/>
    <mergeCell ref="AI10:AI11"/>
    <mergeCell ref="AJ10:AJ11"/>
    <mergeCell ref="M10:M11"/>
    <mergeCell ref="N10:N11"/>
    <mergeCell ref="O10:O11"/>
    <mergeCell ref="P10:P11"/>
    <mergeCell ref="N14:N19"/>
    <mergeCell ref="O14:O19"/>
    <mergeCell ref="P14:P19"/>
    <mergeCell ref="Q14:Q19"/>
    <mergeCell ref="R14:R19"/>
    <mergeCell ref="S14:S19"/>
    <mergeCell ref="F14:F19"/>
    <mergeCell ref="G14:G19"/>
    <mergeCell ref="J14:J19"/>
    <mergeCell ref="K14:K19"/>
    <mergeCell ref="L14:L19"/>
    <mergeCell ref="M14:M19"/>
    <mergeCell ref="Z14:Z19"/>
    <mergeCell ref="AA14:AA19"/>
    <mergeCell ref="AB14:AB19"/>
    <mergeCell ref="AC14:AC19"/>
    <mergeCell ref="AD14:AD19"/>
    <mergeCell ref="AE14:AE19"/>
    <mergeCell ref="T14:T19"/>
    <mergeCell ref="U14:U19"/>
    <mergeCell ref="V14:V19"/>
    <mergeCell ref="W14:W19"/>
    <mergeCell ref="X14:X19"/>
    <mergeCell ref="Y14:Y19"/>
    <mergeCell ref="AL14:AL19"/>
    <mergeCell ref="AM14:AM19"/>
    <mergeCell ref="AN14:AN19"/>
    <mergeCell ref="AO14:AO19"/>
    <mergeCell ref="AP14:AP19"/>
    <mergeCell ref="AQ14:AQ19"/>
    <mergeCell ref="AF14:AF19"/>
    <mergeCell ref="AG14:AG19"/>
    <mergeCell ref="AH14:AH19"/>
    <mergeCell ref="AI14:AI19"/>
    <mergeCell ref="AJ14:AJ19"/>
    <mergeCell ref="AK14:AK19"/>
    <mergeCell ref="G20:G25"/>
    <mergeCell ref="J20:J25"/>
    <mergeCell ref="K20:K25"/>
    <mergeCell ref="L20:L25"/>
    <mergeCell ref="M20:M25"/>
    <mergeCell ref="N20:N25"/>
    <mergeCell ref="C20:C25"/>
    <mergeCell ref="D20:D25"/>
    <mergeCell ref="E20:E25"/>
    <mergeCell ref="F20:F25"/>
    <mergeCell ref="W20:W25"/>
    <mergeCell ref="X20:X25"/>
    <mergeCell ref="Y20:Y25"/>
    <mergeCell ref="Z20:Z25"/>
    <mergeCell ref="O20:O25"/>
    <mergeCell ref="P20:P25"/>
    <mergeCell ref="Q20:Q25"/>
    <mergeCell ref="R20:R25"/>
    <mergeCell ref="S20:S25"/>
    <mergeCell ref="T20:T25"/>
    <mergeCell ref="AM20:AM25"/>
    <mergeCell ref="AO20:AO25"/>
    <mergeCell ref="AP20:AP25"/>
    <mergeCell ref="AQ20:AQ25"/>
    <mergeCell ref="AN21:AN25"/>
    <mergeCell ref="A26:A31"/>
    <mergeCell ref="B26:B31"/>
    <mergeCell ref="C26:C31"/>
    <mergeCell ref="D26:D31"/>
    <mergeCell ref="E26:E31"/>
    <mergeCell ref="AG20:AG25"/>
    <mergeCell ref="AH20:AH25"/>
    <mergeCell ref="AI20:AI25"/>
    <mergeCell ref="AJ20:AJ25"/>
    <mergeCell ref="AK20:AK25"/>
    <mergeCell ref="AL20:AL25"/>
    <mergeCell ref="AA20:AA25"/>
    <mergeCell ref="AB20:AB25"/>
    <mergeCell ref="AC20:AC25"/>
    <mergeCell ref="AD20:AD25"/>
    <mergeCell ref="AE20:AE25"/>
    <mergeCell ref="AF20:AF25"/>
    <mergeCell ref="U20:U25"/>
    <mergeCell ref="V20:V25"/>
    <mergeCell ref="L26:L31"/>
    <mergeCell ref="M26:M31"/>
    <mergeCell ref="N26:N31"/>
    <mergeCell ref="O26:O31"/>
    <mergeCell ref="P26:P31"/>
    <mergeCell ref="Q26:Q31"/>
    <mergeCell ref="F26:F31"/>
    <mergeCell ref="G26:G31"/>
    <mergeCell ref="H26:H27"/>
    <mergeCell ref="I26:I27"/>
    <mergeCell ref="J26:J31"/>
    <mergeCell ref="K26:K31"/>
    <mergeCell ref="Z26:Z31"/>
    <mergeCell ref="AA26:AA31"/>
    <mergeCell ref="AB26:AB31"/>
    <mergeCell ref="AC26:AC31"/>
    <mergeCell ref="R26:R31"/>
    <mergeCell ref="S26:S31"/>
    <mergeCell ref="T26:T31"/>
    <mergeCell ref="U26:U31"/>
    <mergeCell ref="V26:V31"/>
    <mergeCell ref="W26:W31"/>
    <mergeCell ref="AQ26:AQ31"/>
    <mergeCell ref="AN27:AN31"/>
    <mergeCell ref="H28:H29"/>
    <mergeCell ref="I28:I29"/>
    <mergeCell ref="A32:A36"/>
    <mergeCell ref="B32:B36"/>
    <mergeCell ref="C32:C36"/>
    <mergeCell ref="D32:D36"/>
    <mergeCell ref="E32:E35"/>
    <mergeCell ref="F32:F35"/>
    <mergeCell ref="AJ26:AJ31"/>
    <mergeCell ref="AK26:AK31"/>
    <mergeCell ref="AL26:AL31"/>
    <mergeCell ref="AM26:AM31"/>
    <mergeCell ref="AO26:AO31"/>
    <mergeCell ref="AP26:AP31"/>
    <mergeCell ref="AD26:AD31"/>
    <mergeCell ref="AE26:AE31"/>
    <mergeCell ref="AF26:AF31"/>
    <mergeCell ref="AG26:AG31"/>
    <mergeCell ref="AH26:AH31"/>
    <mergeCell ref="AI26:AI31"/>
    <mergeCell ref="X26:X31"/>
    <mergeCell ref="Y26:Y31"/>
    <mergeCell ref="AP32:AP35"/>
    <mergeCell ref="AQ32:AQ35"/>
    <mergeCell ref="A37:A42"/>
    <mergeCell ref="B37:B42"/>
    <mergeCell ref="C37:C42"/>
    <mergeCell ref="D37:D42"/>
    <mergeCell ref="E37:E42"/>
    <mergeCell ref="AG32:AG35"/>
    <mergeCell ref="AH32:AH35"/>
    <mergeCell ref="AI32:AI35"/>
    <mergeCell ref="AJ32:AJ35"/>
    <mergeCell ref="AK32:AK35"/>
    <mergeCell ref="AL32:AL35"/>
    <mergeCell ref="AA32:AA35"/>
    <mergeCell ref="AB32:AB35"/>
    <mergeCell ref="AC32:AC35"/>
    <mergeCell ref="AD32:AD35"/>
    <mergeCell ref="AE32:AE35"/>
    <mergeCell ref="AF32:AF35"/>
    <mergeCell ref="U32:U35"/>
    <mergeCell ref="V32:V35"/>
    <mergeCell ref="W32:W35"/>
    <mergeCell ref="X32:X35"/>
    <mergeCell ref="Y32:Y35"/>
    <mergeCell ref="F37:F42"/>
    <mergeCell ref="G37:G42"/>
    <mergeCell ref="H37:H39"/>
    <mergeCell ref="I37:I39"/>
    <mergeCell ref="J37:J42"/>
    <mergeCell ref="K37:K42"/>
    <mergeCell ref="AM32:AM35"/>
    <mergeCell ref="AN32:AN35"/>
    <mergeCell ref="AO32:AO35"/>
    <mergeCell ref="Z32:Z35"/>
    <mergeCell ref="O32:O35"/>
    <mergeCell ref="P32:P35"/>
    <mergeCell ref="Q32:Q35"/>
    <mergeCell ref="R32:R35"/>
    <mergeCell ref="S32:S35"/>
    <mergeCell ref="T32:T35"/>
    <mergeCell ref="G32:G35"/>
    <mergeCell ref="J32:J35"/>
    <mergeCell ref="K32:K35"/>
    <mergeCell ref="L32:L35"/>
    <mergeCell ref="M32:M35"/>
    <mergeCell ref="N32:N35"/>
    <mergeCell ref="R37:R42"/>
    <mergeCell ref="S37:S42"/>
    <mergeCell ref="T37:T42"/>
    <mergeCell ref="U37:U42"/>
    <mergeCell ref="V37:V42"/>
    <mergeCell ref="W37:W42"/>
    <mergeCell ref="L37:L42"/>
    <mergeCell ref="M37:M42"/>
    <mergeCell ref="N37:N42"/>
    <mergeCell ref="O37:O42"/>
    <mergeCell ref="P37:P42"/>
    <mergeCell ref="Q37:Q42"/>
    <mergeCell ref="AQ37:AQ42"/>
    <mergeCell ref="AN38:AN42"/>
    <mergeCell ref="H40:H41"/>
    <mergeCell ref="I40:I41"/>
    <mergeCell ref="A14:A25"/>
    <mergeCell ref="B14:B25"/>
    <mergeCell ref="AJ37:AJ42"/>
    <mergeCell ref="AK37:AK42"/>
    <mergeCell ref="AL37:AL42"/>
    <mergeCell ref="AM37:AM42"/>
    <mergeCell ref="AO37:AO42"/>
    <mergeCell ref="AP37:AP42"/>
    <mergeCell ref="AD37:AD42"/>
    <mergeCell ref="AE37:AE42"/>
    <mergeCell ref="AF37:AF42"/>
    <mergeCell ref="AG37:AG42"/>
    <mergeCell ref="AH37:AH42"/>
    <mergeCell ref="AI37:AI42"/>
    <mergeCell ref="X37:X42"/>
    <mergeCell ref="Y37:Y42"/>
    <mergeCell ref="Z37:Z42"/>
    <mergeCell ref="AA37:AA42"/>
    <mergeCell ref="AB37:AB42"/>
    <mergeCell ref="AC37:AC42"/>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AR64"/>
  <sheetViews>
    <sheetView workbookViewId="0">
      <selection activeCell="D48" sqref="D48:D58"/>
    </sheetView>
  </sheetViews>
  <sheetFormatPr baseColWidth="10" defaultRowHeight="15" x14ac:dyDescent="0.25"/>
  <cols>
    <col min="1" max="1" width="16.28515625" customWidth="1"/>
    <col min="3" max="3" width="12.42578125" customWidth="1"/>
    <col min="4" max="4" width="13.7109375" customWidth="1"/>
    <col min="5" max="5" width="16.140625" customWidth="1"/>
    <col min="6" max="6" width="43.140625" customWidth="1"/>
    <col min="7" max="7" width="29.5703125" customWidth="1"/>
    <col min="8" max="8" width="40.85546875" customWidth="1"/>
    <col min="9" max="9" width="7.5703125" customWidth="1"/>
    <col min="10" max="10" width="26.42578125" customWidth="1"/>
    <col min="11" max="11" width="17.140625" customWidth="1"/>
    <col min="12" max="12" width="19.140625" customWidth="1"/>
    <col min="13" max="13" width="18.42578125" customWidth="1"/>
    <col min="14" max="14" width="17.5703125" customWidth="1"/>
    <col min="15" max="15" width="18.85546875" customWidth="1"/>
    <col min="16" max="16" width="18.7109375" customWidth="1"/>
    <col min="17" max="18" width="15.85546875" customWidth="1"/>
    <col min="19" max="19" width="11.85546875" hidden="1" customWidth="1"/>
    <col min="20" max="20" width="8" hidden="1" customWidth="1"/>
    <col min="21" max="21" width="9.140625" hidden="1" customWidth="1"/>
    <col min="22" max="22" width="11.7109375" hidden="1" customWidth="1"/>
    <col min="23" max="23" width="10" hidden="1" customWidth="1"/>
    <col min="24" max="24" width="9.140625" hidden="1" customWidth="1"/>
    <col min="25" max="26" width="9.28515625" hidden="1" customWidth="1"/>
    <col min="27" max="27" width="9" hidden="1" customWidth="1"/>
    <col min="28" max="28" width="8.5703125" hidden="1" customWidth="1"/>
    <col min="29" max="29" width="9.140625" hidden="1" customWidth="1"/>
    <col min="30" max="30" width="8.140625" hidden="1" customWidth="1"/>
    <col min="31" max="33" width="15.42578125" hidden="1" customWidth="1"/>
    <col min="34" max="34" width="0.42578125" hidden="1" customWidth="1"/>
    <col min="35" max="35" width="11.7109375" customWidth="1"/>
    <col min="36" max="36" width="66.28515625" customWidth="1"/>
    <col min="37" max="37" width="9.5703125" customWidth="1"/>
    <col min="38" max="38" width="60.42578125" customWidth="1"/>
    <col min="39" max="39" width="13.42578125" customWidth="1"/>
    <col min="40" max="40" width="56.140625" customWidth="1"/>
    <col min="41" max="41" width="9.5703125" customWidth="1"/>
    <col min="42" max="42" width="58.7109375" customWidth="1"/>
    <col min="43" max="43" width="9.5703125" customWidth="1"/>
    <col min="261" max="261" width="16.140625" customWidth="1"/>
    <col min="262" max="262" width="43.140625" customWidth="1"/>
    <col min="263" max="263" width="29.5703125" customWidth="1"/>
    <col min="264" max="264" width="34.140625" customWidth="1"/>
    <col min="265" max="265" width="7.5703125" customWidth="1"/>
    <col min="266" max="266" width="26.42578125" customWidth="1"/>
    <col min="267" max="267" width="17.140625" customWidth="1"/>
    <col min="268" max="268" width="19.140625" customWidth="1"/>
    <col min="269" max="269" width="18.42578125" customWidth="1"/>
    <col min="270" max="270" width="17.5703125" customWidth="1"/>
    <col min="271" max="271" width="18.85546875" customWidth="1"/>
    <col min="272" max="272" width="18.7109375" customWidth="1"/>
    <col min="273" max="274" width="15.85546875" customWidth="1"/>
    <col min="275" max="275" width="11.85546875" customWidth="1"/>
    <col min="276" max="276" width="8" customWidth="1"/>
    <col min="277" max="277" width="9.140625" customWidth="1"/>
    <col min="278" max="278" width="11.7109375" customWidth="1"/>
    <col min="279" max="279" width="10" customWidth="1"/>
    <col min="280" max="280" width="9.140625" customWidth="1"/>
    <col min="281" max="282" width="9.28515625" customWidth="1"/>
    <col min="283" max="283" width="9" customWidth="1"/>
    <col min="284" max="284" width="8.5703125" customWidth="1"/>
    <col min="285" max="285" width="9.140625" customWidth="1"/>
    <col min="286" max="286" width="8.140625" customWidth="1"/>
    <col min="287" max="290" width="15.42578125" customWidth="1"/>
    <col min="291" max="291" width="11.7109375" customWidth="1"/>
    <col min="292" max="292" width="66.28515625" customWidth="1"/>
    <col min="293" max="293" width="9.5703125" customWidth="1"/>
    <col min="294" max="294" width="60.42578125" customWidth="1"/>
    <col min="295" max="295" width="13.42578125" customWidth="1"/>
    <col min="296" max="296" width="56.140625" customWidth="1"/>
    <col min="297" max="297" width="9.5703125" customWidth="1"/>
    <col min="298" max="298" width="58.7109375" customWidth="1"/>
    <col min="299" max="299" width="9.5703125" customWidth="1"/>
    <col min="517" max="517" width="16.140625" customWidth="1"/>
    <col min="518" max="518" width="43.140625" customWidth="1"/>
    <col min="519" max="519" width="29.5703125" customWidth="1"/>
    <col min="520" max="520" width="34.140625" customWidth="1"/>
    <col min="521" max="521" width="7.5703125" customWidth="1"/>
    <col min="522" max="522" width="26.42578125" customWidth="1"/>
    <col min="523" max="523" width="17.140625" customWidth="1"/>
    <col min="524" max="524" width="19.140625" customWidth="1"/>
    <col min="525" max="525" width="18.42578125" customWidth="1"/>
    <col min="526" max="526" width="17.5703125" customWidth="1"/>
    <col min="527" max="527" width="18.85546875" customWidth="1"/>
    <col min="528" max="528" width="18.7109375" customWidth="1"/>
    <col min="529" max="530" width="15.85546875" customWidth="1"/>
    <col min="531" max="531" width="11.85546875" customWidth="1"/>
    <col min="532" max="532" width="8" customWidth="1"/>
    <col min="533" max="533" width="9.140625" customWidth="1"/>
    <col min="534" max="534" width="11.7109375" customWidth="1"/>
    <col min="535" max="535" width="10" customWidth="1"/>
    <col min="536" max="536" width="9.140625" customWidth="1"/>
    <col min="537" max="538" width="9.28515625" customWidth="1"/>
    <col min="539" max="539" width="9" customWidth="1"/>
    <col min="540" max="540" width="8.5703125" customWidth="1"/>
    <col min="541" max="541" width="9.140625" customWidth="1"/>
    <col min="542" max="542" width="8.140625" customWidth="1"/>
    <col min="543" max="546" width="15.42578125" customWidth="1"/>
    <col min="547" max="547" width="11.7109375" customWidth="1"/>
    <col min="548" max="548" width="66.28515625" customWidth="1"/>
    <col min="549" max="549" width="9.5703125" customWidth="1"/>
    <col min="550" max="550" width="60.42578125" customWidth="1"/>
    <col min="551" max="551" width="13.42578125" customWidth="1"/>
    <col min="552" max="552" width="56.140625" customWidth="1"/>
    <col min="553" max="553" width="9.5703125" customWidth="1"/>
    <col min="554" max="554" width="58.7109375" customWidth="1"/>
    <col min="555" max="555" width="9.5703125" customWidth="1"/>
    <col min="773" max="773" width="16.140625" customWidth="1"/>
    <col min="774" max="774" width="43.140625" customWidth="1"/>
    <col min="775" max="775" width="29.5703125" customWidth="1"/>
    <col min="776" max="776" width="34.140625" customWidth="1"/>
    <col min="777" max="777" width="7.5703125" customWidth="1"/>
    <col min="778" max="778" width="26.42578125" customWidth="1"/>
    <col min="779" max="779" width="17.140625" customWidth="1"/>
    <col min="780" max="780" width="19.140625" customWidth="1"/>
    <col min="781" max="781" width="18.42578125" customWidth="1"/>
    <col min="782" max="782" width="17.5703125" customWidth="1"/>
    <col min="783" max="783" width="18.85546875" customWidth="1"/>
    <col min="784" max="784" width="18.7109375" customWidth="1"/>
    <col min="785" max="786" width="15.85546875" customWidth="1"/>
    <col min="787" max="787" width="11.85546875" customWidth="1"/>
    <col min="788" max="788" width="8" customWidth="1"/>
    <col min="789" max="789" width="9.140625" customWidth="1"/>
    <col min="790" max="790" width="11.7109375" customWidth="1"/>
    <col min="791" max="791" width="10" customWidth="1"/>
    <col min="792" max="792" width="9.140625" customWidth="1"/>
    <col min="793" max="794" width="9.28515625" customWidth="1"/>
    <col min="795" max="795" width="9" customWidth="1"/>
    <col min="796" max="796" width="8.5703125" customWidth="1"/>
    <col min="797" max="797" width="9.140625" customWidth="1"/>
    <col min="798" max="798" width="8.140625" customWidth="1"/>
    <col min="799" max="802" width="15.42578125" customWidth="1"/>
    <col min="803" max="803" width="11.7109375" customWidth="1"/>
    <col min="804" max="804" width="66.28515625" customWidth="1"/>
    <col min="805" max="805" width="9.5703125" customWidth="1"/>
    <col min="806" max="806" width="60.42578125" customWidth="1"/>
    <col min="807" max="807" width="13.42578125" customWidth="1"/>
    <col min="808" max="808" width="56.140625" customWidth="1"/>
    <col min="809" max="809" width="9.5703125" customWidth="1"/>
    <col min="810" max="810" width="58.7109375" customWidth="1"/>
    <col min="811" max="811" width="9.5703125" customWidth="1"/>
    <col min="1029" max="1029" width="16.140625" customWidth="1"/>
    <col min="1030" max="1030" width="43.140625" customWidth="1"/>
    <col min="1031" max="1031" width="29.5703125" customWidth="1"/>
    <col min="1032" max="1032" width="34.140625" customWidth="1"/>
    <col min="1033" max="1033" width="7.5703125" customWidth="1"/>
    <col min="1034" max="1034" width="26.42578125" customWidth="1"/>
    <col min="1035" max="1035" width="17.140625" customWidth="1"/>
    <col min="1036" max="1036" width="19.140625" customWidth="1"/>
    <col min="1037" max="1037" width="18.42578125" customWidth="1"/>
    <col min="1038" max="1038" width="17.5703125" customWidth="1"/>
    <col min="1039" max="1039" width="18.85546875" customWidth="1"/>
    <col min="1040" max="1040" width="18.7109375" customWidth="1"/>
    <col min="1041" max="1042" width="15.85546875" customWidth="1"/>
    <col min="1043" max="1043" width="11.85546875" customWidth="1"/>
    <col min="1044" max="1044" width="8" customWidth="1"/>
    <col min="1045" max="1045" width="9.140625" customWidth="1"/>
    <col min="1046" max="1046" width="11.7109375" customWidth="1"/>
    <col min="1047" max="1047" width="10" customWidth="1"/>
    <col min="1048" max="1048" width="9.140625" customWidth="1"/>
    <col min="1049" max="1050" width="9.28515625" customWidth="1"/>
    <col min="1051" max="1051" width="9" customWidth="1"/>
    <col min="1052" max="1052" width="8.5703125" customWidth="1"/>
    <col min="1053" max="1053" width="9.140625" customWidth="1"/>
    <col min="1054" max="1054" width="8.140625" customWidth="1"/>
    <col min="1055" max="1058" width="15.42578125" customWidth="1"/>
    <col min="1059" max="1059" width="11.7109375" customWidth="1"/>
    <col min="1060" max="1060" width="66.28515625" customWidth="1"/>
    <col min="1061" max="1061" width="9.5703125" customWidth="1"/>
    <col min="1062" max="1062" width="60.42578125" customWidth="1"/>
    <col min="1063" max="1063" width="13.42578125" customWidth="1"/>
    <col min="1064" max="1064" width="56.140625" customWidth="1"/>
    <col min="1065" max="1065" width="9.5703125" customWidth="1"/>
    <col min="1066" max="1066" width="58.7109375" customWidth="1"/>
    <col min="1067" max="1067" width="9.5703125" customWidth="1"/>
    <col min="1285" max="1285" width="16.140625" customWidth="1"/>
    <col min="1286" max="1286" width="43.140625" customWidth="1"/>
    <col min="1287" max="1287" width="29.5703125" customWidth="1"/>
    <col min="1288" max="1288" width="34.140625" customWidth="1"/>
    <col min="1289" max="1289" width="7.5703125" customWidth="1"/>
    <col min="1290" max="1290" width="26.42578125" customWidth="1"/>
    <col min="1291" max="1291" width="17.140625" customWidth="1"/>
    <col min="1292" max="1292" width="19.140625" customWidth="1"/>
    <col min="1293" max="1293" width="18.42578125" customWidth="1"/>
    <col min="1294" max="1294" width="17.5703125" customWidth="1"/>
    <col min="1295" max="1295" width="18.85546875" customWidth="1"/>
    <col min="1296" max="1296" width="18.7109375" customWidth="1"/>
    <col min="1297" max="1298" width="15.85546875" customWidth="1"/>
    <col min="1299" max="1299" width="11.85546875" customWidth="1"/>
    <col min="1300" max="1300" width="8" customWidth="1"/>
    <col min="1301" max="1301" width="9.140625" customWidth="1"/>
    <col min="1302" max="1302" width="11.7109375" customWidth="1"/>
    <col min="1303" max="1303" width="10" customWidth="1"/>
    <col min="1304" max="1304" width="9.140625" customWidth="1"/>
    <col min="1305" max="1306" width="9.28515625" customWidth="1"/>
    <col min="1307" max="1307" width="9" customWidth="1"/>
    <col min="1308" max="1308" width="8.5703125" customWidth="1"/>
    <col min="1309" max="1309" width="9.140625" customWidth="1"/>
    <col min="1310" max="1310" width="8.140625" customWidth="1"/>
    <col min="1311" max="1314" width="15.42578125" customWidth="1"/>
    <col min="1315" max="1315" width="11.7109375" customWidth="1"/>
    <col min="1316" max="1316" width="66.28515625" customWidth="1"/>
    <col min="1317" max="1317" width="9.5703125" customWidth="1"/>
    <col min="1318" max="1318" width="60.42578125" customWidth="1"/>
    <col min="1319" max="1319" width="13.42578125" customWidth="1"/>
    <col min="1320" max="1320" width="56.140625" customWidth="1"/>
    <col min="1321" max="1321" width="9.5703125" customWidth="1"/>
    <col min="1322" max="1322" width="58.7109375" customWidth="1"/>
    <col min="1323" max="1323" width="9.5703125" customWidth="1"/>
    <col min="1541" max="1541" width="16.140625" customWidth="1"/>
    <col min="1542" max="1542" width="43.140625" customWidth="1"/>
    <col min="1543" max="1543" width="29.5703125" customWidth="1"/>
    <col min="1544" max="1544" width="34.140625" customWidth="1"/>
    <col min="1545" max="1545" width="7.5703125" customWidth="1"/>
    <col min="1546" max="1546" width="26.42578125" customWidth="1"/>
    <col min="1547" max="1547" width="17.140625" customWidth="1"/>
    <col min="1548" max="1548" width="19.140625" customWidth="1"/>
    <col min="1549" max="1549" width="18.42578125" customWidth="1"/>
    <col min="1550" max="1550" width="17.5703125" customWidth="1"/>
    <col min="1551" max="1551" width="18.85546875" customWidth="1"/>
    <col min="1552" max="1552" width="18.7109375" customWidth="1"/>
    <col min="1553" max="1554" width="15.85546875" customWidth="1"/>
    <col min="1555" max="1555" width="11.85546875" customWidth="1"/>
    <col min="1556" max="1556" width="8" customWidth="1"/>
    <col min="1557" max="1557" width="9.140625" customWidth="1"/>
    <col min="1558" max="1558" width="11.7109375" customWidth="1"/>
    <col min="1559" max="1559" width="10" customWidth="1"/>
    <col min="1560" max="1560" width="9.140625" customWidth="1"/>
    <col min="1561" max="1562" width="9.28515625" customWidth="1"/>
    <col min="1563" max="1563" width="9" customWidth="1"/>
    <col min="1564" max="1564" width="8.5703125" customWidth="1"/>
    <col min="1565" max="1565" width="9.140625" customWidth="1"/>
    <col min="1566" max="1566" width="8.140625" customWidth="1"/>
    <col min="1567" max="1570" width="15.42578125" customWidth="1"/>
    <col min="1571" max="1571" width="11.7109375" customWidth="1"/>
    <col min="1572" max="1572" width="66.28515625" customWidth="1"/>
    <col min="1573" max="1573" width="9.5703125" customWidth="1"/>
    <col min="1574" max="1574" width="60.42578125" customWidth="1"/>
    <col min="1575" max="1575" width="13.42578125" customWidth="1"/>
    <col min="1576" max="1576" width="56.140625" customWidth="1"/>
    <col min="1577" max="1577" width="9.5703125" customWidth="1"/>
    <col min="1578" max="1578" width="58.7109375" customWidth="1"/>
    <col min="1579" max="1579" width="9.5703125" customWidth="1"/>
    <col min="1797" max="1797" width="16.140625" customWidth="1"/>
    <col min="1798" max="1798" width="43.140625" customWidth="1"/>
    <col min="1799" max="1799" width="29.5703125" customWidth="1"/>
    <col min="1800" max="1800" width="34.140625" customWidth="1"/>
    <col min="1801" max="1801" width="7.5703125" customWidth="1"/>
    <col min="1802" max="1802" width="26.42578125" customWidth="1"/>
    <col min="1803" max="1803" width="17.140625" customWidth="1"/>
    <col min="1804" max="1804" width="19.140625" customWidth="1"/>
    <col min="1805" max="1805" width="18.42578125" customWidth="1"/>
    <col min="1806" max="1806" width="17.5703125" customWidth="1"/>
    <col min="1807" max="1807" width="18.85546875" customWidth="1"/>
    <col min="1808" max="1808" width="18.7109375" customWidth="1"/>
    <col min="1809" max="1810" width="15.85546875" customWidth="1"/>
    <col min="1811" max="1811" width="11.85546875" customWidth="1"/>
    <col min="1812" max="1812" width="8" customWidth="1"/>
    <col min="1813" max="1813" width="9.140625" customWidth="1"/>
    <col min="1814" max="1814" width="11.7109375" customWidth="1"/>
    <col min="1815" max="1815" width="10" customWidth="1"/>
    <col min="1816" max="1816" width="9.140625" customWidth="1"/>
    <col min="1817" max="1818" width="9.28515625" customWidth="1"/>
    <col min="1819" max="1819" width="9" customWidth="1"/>
    <col min="1820" max="1820" width="8.5703125" customWidth="1"/>
    <col min="1821" max="1821" width="9.140625" customWidth="1"/>
    <col min="1822" max="1822" width="8.140625" customWidth="1"/>
    <col min="1823" max="1826" width="15.42578125" customWidth="1"/>
    <col min="1827" max="1827" width="11.7109375" customWidth="1"/>
    <col min="1828" max="1828" width="66.28515625" customWidth="1"/>
    <col min="1829" max="1829" width="9.5703125" customWidth="1"/>
    <col min="1830" max="1830" width="60.42578125" customWidth="1"/>
    <col min="1831" max="1831" width="13.42578125" customWidth="1"/>
    <col min="1832" max="1832" width="56.140625" customWidth="1"/>
    <col min="1833" max="1833" width="9.5703125" customWidth="1"/>
    <col min="1834" max="1834" width="58.7109375" customWidth="1"/>
    <col min="1835" max="1835" width="9.5703125" customWidth="1"/>
    <col min="2053" max="2053" width="16.140625" customWidth="1"/>
    <col min="2054" max="2054" width="43.140625" customWidth="1"/>
    <col min="2055" max="2055" width="29.5703125" customWidth="1"/>
    <col min="2056" max="2056" width="34.140625" customWidth="1"/>
    <col min="2057" max="2057" width="7.5703125" customWidth="1"/>
    <col min="2058" max="2058" width="26.42578125" customWidth="1"/>
    <col min="2059" max="2059" width="17.140625" customWidth="1"/>
    <col min="2060" max="2060" width="19.140625" customWidth="1"/>
    <col min="2061" max="2061" width="18.42578125" customWidth="1"/>
    <col min="2062" max="2062" width="17.5703125" customWidth="1"/>
    <col min="2063" max="2063" width="18.85546875" customWidth="1"/>
    <col min="2064" max="2064" width="18.7109375" customWidth="1"/>
    <col min="2065" max="2066" width="15.85546875" customWidth="1"/>
    <col min="2067" max="2067" width="11.85546875" customWidth="1"/>
    <col min="2068" max="2068" width="8" customWidth="1"/>
    <col min="2069" max="2069" width="9.140625" customWidth="1"/>
    <col min="2070" max="2070" width="11.7109375" customWidth="1"/>
    <col min="2071" max="2071" width="10" customWidth="1"/>
    <col min="2072" max="2072" width="9.140625" customWidth="1"/>
    <col min="2073" max="2074" width="9.28515625" customWidth="1"/>
    <col min="2075" max="2075" width="9" customWidth="1"/>
    <col min="2076" max="2076" width="8.5703125" customWidth="1"/>
    <col min="2077" max="2077" width="9.140625" customWidth="1"/>
    <col min="2078" max="2078" width="8.140625" customWidth="1"/>
    <col min="2079" max="2082" width="15.42578125" customWidth="1"/>
    <col min="2083" max="2083" width="11.7109375" customWidth="1"/>
    <col min="2084" max="2084" width="66.28515625" customWidth="1"/>
    <col min="2085" max="2085" width="9.5703125" customWidth="1"/>
    <col min="2086" max="2086" width="60.42578125" customWidth="1"/>
    <col min="2087" max="2087" width="13.42578125" customWidth="1"/>
    <col min="2088" max="2088" width="56.140625" customWidth="1"/>
    <col min="2089" max="2089" width="9.5703125" customWidth="1"/>
    <col min="2090" max="2090" width="58.7109375" customWidth="1"/>
    <col min="2091" max="2091" width="9.5703125" customWidth="1"/>
    <col min="2309" max="2309" width="16.140625" customWidth="1"/>
    <col min="2310" max="2310" width="43.140625" customWidth="1"/>
    <col min="2311" max="2311" width="29.5703125" customWidth="1"/>
    <col min="2312" max="2312" width="34.140625" customWidth="1"/>
    <col min="2313" max="2313" width="7.5703125" customWidth="1"/>
    <col min="2314" max="2314" width="26.42578125" customWidth="1"/>
    <col min="2315" max="2315" width="17.140625" customWidth="1"/>
    <col min="2316" max="2316" width="19.140625" customWidth="1"/>
    <col min="2317" max="2317" width="18.42578125" customWidth="1"/>
    <col min="2318" max="2318" width="17.5703125" customWidth="1"/>
    <col min="2319" max="2319" width="18.85546875" customWidth="1"/>
    <col min="2320" max="2320" width="18.7109375" customWidth="1"/>
    <col min="2321" max="2322" width="15.85546875" customWidth="1"/>
    <col min="2323" max="2323" width="11.85546875" customWidth="1"/>
    <col min="2324" max="2324" width="8" customWidth="1"/>
    <col min="2325" max="2325" width="9.140625" customWidth="1"/>
    <col min="2326" max="2326" width="11.7109375" customWidth="1"/>
    <col min="2327" max="2327" width="10" customWidth="1"/>
    <col min="2328" max="2328" width="9.140625" customWidth="1"/>
    <col min="2329" max="2330" width="9.28515625" customWidth="1"/>
    <col min="2331" max="2331" width="9" customWidth="1"/>
    <col min="2332" max="2332" width="8.5703125" customWidth="1"/>
    <col min="2333" max="2333" width="9.140625" customWidth="1"/>
    <col min="2334" max="2334" width="8.140625" customWidth="1"/>
    <col min="2335" max="2338" width="15.42578125" customWidth="1"/>
    <col min="2339" max="2339" width="11.7109375" customWidth="1"/>
    <col min="2340" max="2340" width="66.28515625" customWidth="1"/>
    <col min="2341" max="2341" width="9.5703125" customWidth="1"/>
    <col min="2342" max="2342" width="60.42578125" customWidth="1"/>
    <col min="2343" max="2343" width="13.42578125" customWidth="1"/>
    <col min="2344" max="2344" width="56.140625" customWidth="1"/>
    <col min="2345" max="2345" width="9.5703125" customWidth="1"/>
    <col min="2346" max="2346" width="58.7109375" customWidth="1"/>
    <col min="2347" max="2347" width="9.5703125" customWidth="1"/>
    <col min="2565" max="2565" width="16.140625" customWidth="1"/>
    <col min="2566" max="2566" width="43.140625" customWidth="1"/>
    <col min="2567" max="2567" width="29.5703125" customWidth="1"/>
    <col min="2568" max="2568" width="34.140625" customWidth="1"/>
    <col min="2569" max="2569" width="7.5703125" customWidth="1"/>
    <col min="2570" max="2570" width="26.42578125" customWidth="1"/>
    <col min="2571" max="2571" width="17.140625" customWidth="1"/>
    <col min="2572" max="2572" width="19.140625" customWidth="1"/>
    <col min="2573" max="2573" width="18.42578125" customWidth="1"/>
    <col min="2574" max="2574" width="17.5703125" customWidth="1"/>
    <col min="2575" max="2575" width="18.85546875" customWidth="1"/>
    <col min="2576" max="2576" width="18.7109375" customWidth="1"/>
    <col min="2577" max="2578" width="15.85546875" customWidth="1"/>
    <col min="2579" max="2579" width="11.85546875" customWidth="1"/>
    <col min="2580" max="2580" width="8" customWidth="1"/>
    <col min="2581" max="2581" width="9.140625" customWidth="1"/>
    <col min="2582" max="2582" width="11.7109375" customWidth="1"/>
    <col min="2583" max="2583" width="10" customWidth="1"/>
    <col min="2584" max="2584" width="9.140625" customWidth="1"/>
    <col min="2585" max="2586" width="9.28515625" customWidth="1"/>
    <col min="2587" max="2587" width="9" customWidth="1"/>
    <col min="2588" max="2588" width="8.5703125" customWidth="1"/>
    <col min="2589" max="2589" width="9.140625" customWidth="1"/>
    <col min="2590" max="2590" width="8.140625" customWidth="1"/>
    <col min="2591" max="2594" width="15.42578125" customWidth="1"/>
    <col min="2595" max="2595" width="11.7109375" customWidth="1"/>
    <col min="2596" max="2596" width="66.28515625" customWidth="1"/>
    <col min="2597" max="2597" width="9.5703125" customWidth="1"/>
    <col min="2598" max="2598" width="60.42578125" customWidth="1"/>
    <col min="2599" max="2599" width="13.42578125" customWidth="1"/>
    <col min="2600" max="2600" width="56.140625" customWidth="1"/>
    <col min="2601" max="2601" width="9.5703125" customWidth="1"/>
    <col min="2602" max="2602" width="58.7109375" customWidth="1"/>
    <col min="2603" max="2603" width="9.5703125" customWidth="1"/>
    <col min="2821" max="2821" width="16.140625" customWidth="1"/>
    <col min="2822" max="2822" width="43.140625" customWidth="1"/>
    <col min="2823" max="2823" width="29.5703125" customWidth="1"/>
    <col min="2824" max="2824" width="34.140625" customWidth="1"/>
    <col min="2825" max="2825" width="7.5703125" customWidth="1"/>
    <col min="2826" max="2826" width="26.42578125" customWidth="1"/>
    <col min="2827" max="2827" width="17.140625" customWidth="1"/>
    <col min="2828" max="2828" width="19.140625" customWidth="1"/>
    <col min="2829" max="2829" width="18.42578125" customWidth="1"/>
    <col min="2830" max="2830" width="17.5703125" customWidth="1"/>
    <col min="2831" max="2831" width="18.85546875" customWidth="1"/>
    <col min="2832" max="2832" width="18.7109375" customWidth="1"/>
    <col min="2833" max="2834" width="15.85546875" customWidth="1"/>
    <col min="2835" max="2835" width="11.85546875" customWidth="1"/>
    <col min="2836" max="2836" width="8" customWidth="1"/>
    <col min="2837" max="2837" width="9.140625" customWidth="1"/>
    <col min="2838" max="2838" width="11.7109375" customWidth="1"/>
    <col min="2839" max="2839" width="10" customWidth="1"/>
    <col min="2840" max="2840" width="9.140625" customWidth="1"/>
    <col min="2841" max="2842" width="9.28515625" customWidth="1"/>
    <col min="2843" max="2843" width="9" customWidth="1"/>
    <col min="2844" max="2844" width="8.5703125" customWidth="1"/>
    <col min="2845" max="2845" width="9.140625" customWidth="1"/>
    <col min="2846" max="2846" width="8.140625" customWidth="1"/>
    <col min="2847" max="2850" width="15.42578125" customWidth="1"/>
    <col min="2851" max="2851" width="11.7109375" customWidth="1"/>
    <col min="2852" max="2852" width="66.28515625" customWidth="1"/>
    <col min="2853" max="2853" width="9.5703125" customWidth="1"/>
    <col min="2854" max="2854" width="60.42578125" customWidth="1"/>
    <col min="2855" max="2855" width="13.42578125" customWidth="1"/>
    <col min="2856" max="2856" width="56.140625" customWidth="1"/>
    <col min="2857" max="2857" width="9.5703125" customWidth="1"/>
    <col min="2858" max="2858" width="58.7109375" customWidth="1"/>
    <col min="2859" max="2859" width="9.5703125" customWidth="1"/>
    <col min="3077" max="3077" width="16.140625" customWidth="1"/>
    <col min="3078" max="3078" width="43.140625" customWidth="1"/>
    <col min="3079" max="3079" width="29.5703125" customWidth="1"/>
    <col min="3080" max="3080" width="34.140625" customWidth="1"/>
    <col min="3081" max="3081" width="7.5703125" customWidth="1"/>
    <col min="3082" max="3082" width="26.42578125" customWidth="1"/>
    <col min="3083" max="3083" width="17.140625" customWidth="1"/>
    <col min="3084" max="3084" width="19.140625" customWidth="1"/>
    <col min="3085" max="3085" width="18.42578125" customWidth="1"/>
    <col min="3086" max="3086" width="17.5703125" customWidth="1"/>
    <col min="3087" max="3087" width="18.85546875" customWidth="1"/>
    <col min="3088" max="3088" width="18.7109375" customWidth="1"/>
    <col min="3089" max="3090" width="15.85546875" customWidth="1"/>
    <col min="3091" max="3091" width="11.85546875" customWidth="1"/>
    <col min="3092" max="3092" width="8" customWidth="1"/>
    <col min="3093" max="3093" width="9.140625" customWidth="1"/>
    <col min="3094" max="3094" width="11.7109375" customWidth="1"/>
    <col min="3095" max="3095" width="10" customWidth="1"/>
    <col min="3096" max="3096" width="9.140625" customWidth="1"/>
    <col min="3097" max="3098" width="9.28515625" customWidth="1"/>
    <col min="3099" max="3099" width="9" customWidth="1"/>
    <col min="3100" max="3100" width="8.5703125" customWidth="1"/>
    <col min="3101" max="3101" width="9.140625" customWidth="1"/>
    <col min="3102" max="3102" width="8.140625" customWidth="1"/>
    <col min="3103" max="3106" width="15.42578125" customWidth="1"/>
    <col min="3107" max="3107" width="11.7109375" customWidth="1"/>
    <col min="3108" max="3108" width="66.28515625" customWidth="1"/>
    <col min="3109" max="3109" width="9.5703125" customWidth="1"/>
    <col min="3110" max="3110" width="60.42578125" customWidth="1"/>
    <col min="3111" max="3111" width="13.42578125" customWidth="1"/>
    <col min="3112" max="3112" width="56.140625" customWidth="1"/>
    <col min="3113" max="3113" width="9.5703125" customWidth="1"/>
    <col min="3114" max="3114" width="58.7109375" customWidth="1"/>
    <col min="3115" max="3115" width="9.5703125" customWidth="1"/>
    <col min="3333" max="3333" width="16.140625" customWidth="1"/>
    <col min="3334" max="3334" width="43.140625" customWidth="1"/>
    <col min="3335" max="3335" width="29.5703125" customWidth="1"/>
    <col min="3336" max="3336" width="34.140625" customWidth="1"/>
    <col min="3337" max="3337" width="7.5703125" customWidth="1"/>
    <col min="3338" max="3338" width="26.42578125" customWidth="1"/>
    <col min="3339" max="3339" width="17.140625" customWidth="1"/>
    <col min="3340" max="3340" width="19.140625" customWidth="1"/>
    <col min="3341" max="3341" width="18.42578125" customWidth="1"/>
    <col min="3342" max="3342" width="17.5703125" customWidth="1"/>
    <col min="3343" max="3343" width="18.85546875" customWidth="1"/>
    <col min="3344" max="3344" width="18.7109375" customWidth="1"/>
    <col min="3345" max="3346" width="15.85546875" customWidth="1"/>
    <col min="3347" max="3347" width="11.85546875" customWidth="1"/>
    <col min="3348" max="3348" width="8" customWidth="1"/>
    <col min="3349" max="3349" width="9.140625" customWidth="1"/>
    <col min="3350" max="3350" width="11.7109375" customWidth="1"/>
    <col min="3351" max="3351" width="10" customWidth="1"/>
    <col min="3352" max="3352" width="9.140625" customWidth="1"/>
    <col min="3353" max="3354" width="9.28515625" customWidth="1"/>
    <col min="3355" max="3355" width="9" customWidth="1"/>
    <col min="3356" max="3356" width="8.5703125" customWidth="1"/>
    <col min="3357" max="3357" width="9.140625" customWidth="1"/>
    <col min="3358" max="3358" width="8.140625" customWidth="1"/>
    <col min="3359" max="3362" width="15.42578125" customWidth="1"/>
    <col min="3363" max="3363" width="11.7109375" customWidth="1"/>
    <col min="3364" max="3364" width="66.28515625" customWidth="1"/>
    <col min="3365" max="3365" width="9.5703125" customWidth="1"/>
    <col min="3366" max="3366" width="60.42578125" customWidth="1"/>
    <col min="3367" max="3367" width="13.42578125" customWidth="1"/>
    <col min="3368" max="3368" width="56.140625" customWidth="1"/>
    <col min="3369" max="3369" width="9.5703125" customWidth="1"/>
    <col min="3370" max="3370" width="58.7109375" customWidth="1"/>
    <col min="3371" max="3371" width="9.5703125" customWidth="1"/>
    <col min="3589" max="3589" width="16.140625" customWidth="1"/>
    <col min="3590" max="3590" width="43.140625" customWidth="1"/>
    <col min="3591" max="3591" width="29.5703125" customWidth="1"/>
    <col min="3592" max="3592" width="34.140625" customWidth="1"/>
    <col min="3593" max="3593" width="7.5703125" customWidth="1"/>
    <col min="3594" max="3594" width="26.42578125" customWidth="1"/>
    <col min="3595" max="3595" width="17.140625" customWidth="1"/>
    <col min="3596" max="3596" width="19.140625" customWidth="1"/>
    <col min="3597" max="3597" width="18.42578125" customWidth="1"/>
    <col min="3598" max="3598" width="17.5703125" customWidth="1"/>
    <col min="3599" max="3599" width="18.85546875" customWidth="1"/>
    <col min="3600" max="3600" width="18.7109375" customWidth="1"/>
    <col min="3601" max="3602" width="15.85546875" customWidth="1"/>
    <col min="3603" max="3603" width="11.85546875" customWidth="1"/>
    <col min="3604" max="3604" width="8" customWidth="1"/>
    <col min="3605" max="3605" width="9.140625" customWidth="1"/>
    <col min="3606" max="3606" width="11.7109375" customWidth="1"/>
    <col min="3607" max="3607" width="10" customWidth="1"/>
    <col min="3608" max="3608" width="9.140625" customWidth="1"/>
    <col min="3609" max="3610" width="9.28515625" customWidth="1"/>
    <col min="3611" max="3611" width="9" customWidth="1"/>
    <col min="3612" max="3612" width="8.5703125" customWidth="1"/>
    <col min="3613" max="3613" width="9.140625" customWidth="1"/>
    <col min="3614" max="3614" width="8.140625" customWidth="1"/>
    <col min="3615" max="3618" width="15.42578125" customWidth="1"/>
    <col min="3619" max="3619" width="11.7109375" customWidth="1"/>
    <col min="3620" max="3620" width="66.28515625" customWidth="1"/>
    <col min="3621" max="3621" width="9.5703125" customWidth="1"/>
    <col min="3622" max="3622" width="60.42578125" customWidth="1"/>
    <col min="3623" max="3623" width="13.42578125" customWidth="1"/>
    <col min="3624" max="3624" width="56.140625" customWidth="1"/>
    <col min="3625" max="3625" width="9.5703125" customWidth="1"/>
    <col min="3626" max="3626" width="58.7109375" customWidth="1"/>
    <col min="3627" max="3627" width="9.5703125" customWidth="1"/>
    <col min="3845" max="3845" width="16.140625" customWidth="1"/>
    <col min="3846" max="3846" width="43.140625" customWidth="1"/>
    <col min="3847" max="3847" width="29.5703125" customWidth="1"/>
    <col min="3848" max="3848" width="34.140625" customWidth="1"/>
    <col min="3849" max="3849" width="7.5703125" customWidth="1"/>
    <col min="3850" max="3850" width="26.42578125" customWidth="1"/>
    <col min="3851" max="3851" width="17.140625" customWidth="1"/>
    <col min="3852" max="3852" width="19.140625" customWidth="1"/>
    <col min="3853" max="3853" width="18.42578125" customWidth="1"/>
    <col min="3854" max="3854" width="17.5703125" customWidth="1"/>
    <col min="3855" max="3855" width="18.85546875" customWidth="1"/>
    <col min="3856" max="3856" width="18.7109375" customWidth="1"/>
    <col min="3857" max="3858" width="15.85546875" customWidth="1"/>
    <col min="3859" max="3859" width="11.85546875" customWidth="1"/>
    <col min="3860" max="3860" width="8" customWidth="1"/>
    <col min="3861" max="3861" width="9.140625" customWidth="1"/>
    <col min="3862" max="3862" width="11.7109375" customWidth="1"/>
    <col min="3863" max="3863" width="10" customWidth="1"/>
    <col min="3864" max="3864" width="9.140625" customWidth="1"/>
    <col min="3865" max="3866" width="9.28515625" customWidth="1"/>
    <col min="3867" max="3867" width="9" customWidth="1"/>
    <col min="3868" max="3868" width="8.5703125" customWidth="1"/>
    <col min="3869" max="3869" width="9.140625" customWidth="1"/>
    <col min="3870" max="3870" width="8.140625" customWidth="1"/>
    <col min="3871" max="3874" width="15.42578125" customWidth="1"/>
    <col min="3875" max="3875" width="11.7109375" customWidth="1"/>
    <col min="3876" max="3876" width="66.28515625" customWidth="1"/>
    <col min="3877" max="3877" width="9.5703125" customWidth="1"/>
    <col min="3878" max="3878" width="60.42578125" customWidth="1"/>
    <col min="3879" max="3879" width="13.42578125" customWidth="1"/>
    <col min="3880" max="3880" width="56.140625" customWidth="1"/>
    <col min="3881" max="3881" width="9.5703125" customWidth="1"/>
    <col min="3882" max="3882" width="58.7109375" customWidth="1"/>
    <col min="3883" max="3883" width="9.5703125" customWidth="1"/>
    <col min="4101" max="4101" width="16.140625" customWidth="1"/>
    <col min="4102" max="4102" width="43.140625" customWidth="1"/>
    <col min="4103" max="4103" width="29.5703125" customWidth="1"/>
    <col min="4104" max="4104" width="34.140625" customWidth="1"/>
    <col min="4105" max="4105" width="7.5703125" customWidth="1"/>
    <col min="4106" max="4106" width="26.42578125" customWidth="1"/>
    <col min="4107" max="4107" width="17.140625" customWidth="1"/>
    <col min="4108" max="4108" width="19.140625" customWidth="1"/>
    <col min="4109" max="4109" width="18.42578125" customWidth="1"/>
    <col min="4110" max="4110" width="17.5703125" customWidth="1"/>
    <col min="4111" max="4111" width="18.85546875" customWidth="1"/>
    <col min="4112" max="4112" width="18.7109375" customWidth="1"/>
    <col min="4113" max="4114" width="15.85546875" customWidth="1"/>
    <col min="4115" max="4115" width="11.85546875" customWidth="1"/>
    <col min="4116" max="4116" width="8" customWidth="1"/>
    <col min="4117" max="4117" width="9.140625" customWidth="1"/>
    <col min="4118" max="4118" width="11.7109375" customWidth="1"/>
    <col min="4119" max="4119" width="10" customWidth="1"/>
    <col min="4120" max="4120" width="9.140625" customWidth="1"/>
    <col min="4121" max="4122" width="9.28515625" customWidth="1"/>
    <col min="4123" max="4123" width="9" customWidth="1"/>
    <col min="4124" max="4124" width="8.5703125" customWidth="1"/>
    <col min="4125" max="4125" width="9.140625" customWidth="1"/>
    <col min="4126" max="4126" width="8.140625" customWidth="1"/>
    <col min="4127" max="4130" width="15.42578125" customWidth="1"/>
    <col min="4131" max="4131" width="11.7109375" customWidth="1"/>
    <col min="4132" max="4132" width="66.28515625" customWidth="1"/>
    <col min="4133" max="4133" width="9.5703125" customWidth="1"/>
    <col min="4134" max="4134" width="60.42578125" customWidth="1"/>
    <col min="4135" max="4135" width="13.42578125" customWidth="1"/>
    <col min="4136" max="4136" width="56.140625" customWidth="1"/>
    <col min="4137" max="4137" width="9.5703125" customWidth="1"/>
    <col min="4138" max="4138" width="58.7109375" customWidth="1"/>
    <col min="4139" max="4139" width="9.5703125" customWidth="1"/>
    <col min="4357" max="4357" width="16.140625" customWidth="1"/>
    <col min="4358" max="4358" width="43.140625" customWidth="1"/>
    <col min="4359" max="4359" width="29.5703125" customWidth="1"/>
    <col min="4360" max="4360" width="34.140625" customWidth="1"/>
    <col min="4361" max="4361" width="7.5703125" customWidth="1"/>
    <col min="4362" max="4362" width="26.42578125" customWidth="1"/>
    <col min="4363" max="4363" width="17.140625" customWidth="1"/>
    <col min="4364" max="4364" width="19.140625" customWidth="1"/>
    <col min="4365" max="4365" width="18.42578125" customWidth="1"/>
    <col min="4366" max="4366" width="17.5703125" customWidth="1"/>
    <col min="4367" max="4367" width="18.85546875" customWidth="1"/>
    <col min="4368" max="4368" width="18.7109375" customWidth="1"/>
    <col min="4369" max="4370" width="15.85546875" customWidth="1"/>
    <col min="4371" max="4371" width="11.85546875" customWidth="1"/>
    <col min="4372" max="4372" width="8" customWidth="1"/>
    <col min="4373" max="4373" width="9.140625" customWidth="1"/>
    <col min="4374" max="4374" width="11.7109375" customWidth="1"/>
    <col min="4375" max="4375" width="10" customWidth="1"/>
    <col min="4376" max="4376" width="9.140625" customWidth="1"/>
    <col min="4377" max="4378" width="9.28515625" customWidth="1"/>
    <col min="4379" max="4379" width="9" customWidth="1"/>
    <col min="4380" max="4380" width="8.5703125" customWidth="1"/>
    <col min="4381" max="4381" width="9.140625" customWidth="1"/>
    <col min="4382" max="4382" width="8.140625" customWidth="1"/>
    <col min="4383" max="4386" width="15.42578125" customWidth="1"/>
    <col min="4387" max="4387" width="11.7109375" customWidth="1"/>
    <col min="4388" max="4388" width="66.28515625" customWidth="1"/>
    <col min="4389" max="4389" width="9.5703125" customWidth="1"/>
    <col min="4390" max="4390" width="60.42578125" customWidth="1"/>
    <col min="4391" max="4391" width="13.42578125" customWidth="1"/>
    <col min="4392" max="4392" width="56.140625" customWidth="1"/>
    <col min="4393" max="4393" width="9.5703125" customWidth="1"/>
    <col min="4394" max="4394" width="58.7109375" customWidth="1"/>
    <col min="4395" max="4395" width="9.5703125" customWidth="1"/>
    <col min="4613" max="4613" width="16.140625" customWidth="1"/>
    <col min="4614" max="4614" width="43.140625" customWidth="1"/>
    <col min="4615" max="4615" width="29.5703125" customWidth="1"/>
    <col min="4616" max="4616" width="34.140625" customWidth="1"/>
    <col min="4617" max="4617" width="7.5703125" customWidth="1"/>
    <col min="4618" max="4618" width="26.42578125" customWidth="1"/>
    <col min="4619" max="4619" width="17.140625" customWidth="1"/>
    <col min="4620" max="4620" width="19.140625" customWidth="1"/>
    <col min="4621" max="4621" width="18.42578125" customWidth="1"/>
    <col min="4622" max="4622" width="17.5703125" customWidth="1"/>
    <col min="4623" max="4623" width="18.85546875" customWidth="1"/>
    <col min="4624" max="4624" width="18.7109375" customWidth="1"/>
    <col min="4625" max="4626" width="15.85546875" customWidth="1"/>
    <col min="4627" max="4627" width="11.85546875" customWidth="1"/>
    <col min="4628" max="4628" width="8" customWidth="1"/>
    <col min="4629" max="4629" width="9.140625" customWidth="1"/>
    <col min="4630" max="4630" width="11.7109375" customWidth="1"/>
    <col min="4631" max="4631" width="10" customWidth="1"/>
    <col min="4632" max="4632" width="9.140625" customWidth="1"/>
    <col min="4633" max="4634" width="9.28515625" customWidth="1"/>
    <col min="4635" max="4635" width="9" customWidth="1"/>
    <col min="4636" max="4636" width="8.5703125" customWidth="1"/>
    <col min="4637" max="4637" width="9.140625" customWidth="1"/>
    <col min="4638" max="4638" width="8.140625" customWidth="1"/>
    <col min="4639" max="4642" width="15.42578125" customWidth="1"/>
    <col min="4643" max="4643" width="11.7109375" customWidth="1"/>
    <col min="4644" max="4644" width="66.28515625" customWidth="1"/>
    <col min="4645" max="4645" width="9.5703125" customWidth="1"/>
    <col min="4646" max="4646" width="60.42578125" customWidth="1"/>
    <col min="4647" max="4647" width="13.42578125" customWidth="1"/>
    <col min="4648" max="4648" width="56.140625" customWidth="1"/>
    <col min="4649" max="4649" width="9.5703125" customWidth="1"/>
    <col min="4650" max="4650" width="58.7109375" customWidth="1"/>
    <col min="4651" max="4651" width="9.5703125" customWidth="1"/>
    <col min="4869" max="4869" width="16.140625" customWidth="1"/>
    <col min="4870" max="4870" width="43.140625" customWidth="1"/>
    <col min="4871" max="4871" width="29.5703125" customWidth="1"/>
    <col min="4872" max="4872" width="34.140625" customWidth="1"/>
    <col min="4873" max="4873" width="7.5703125" customWidth="1"/>
    <col min="4874" max="4874" width="26.42578125" customWidth="1"/>
    <col min="4875" max="4875" width="17.140625" customWidth="1"/>
    <col min="4876" max="4876" width="19.140625" customWidth="1"/>
    <col min="4877" max="4877" width="18.42578125" customWidth="1"/>
    <col min="4878" max="4878" width="17.5703125" customWidth="1"/>
    <col min="4879" max="4879" width="18.85546875" customWidth="1"/>
    <col min="4880" max="4880" width="18.7109375" customWidth="1"/>
    <col min="4881" max="4882" width="15.85546875" customWidth="1"/>
    <col min="4883" max="4883" width="11.85546875" customWidth="1"/>
    <col min="4884" max="4884" width="8" customWidth="1"/>
    <col min="4885" max="4885" width="9.140625" customWidth="1"/>
    <col min="4886" max="4886" width="11.7109375" customWidth="1"/>
    <col min="4887" max="4887" width="10" customWidth="1"/>
    <col min="4888" max="4888" width="9.140625" customWidth="1"/>
    <col min="4889" max="4890" width="9.28515625" customWidth="1"/>
    <col min="4891" max="4891" width="9" customWidth="1"/>
    <col min="4892" max="4892" width="8.5703125" customWidth="1"/>
    <col min="4893" max="4893" width="9.140625" customWidth="1"/>
    <col min="4894" max="4894" width="8.140625" customWidth="1"/>
    <col min="4895" max="4898" width="15.42578125" customWidth="1"/>
    <col min="4899" max="4899" width="11.7109375" customWidth="1"/>
    <col min="4900" max="4900" width="66.28515625" customWidth="1"/>
    <col min="4901" max="4901" width="9.5703125" customWidth="1"/>
    <col min="4902" max="4902" width="60.42578125" customWidth="1"/>
    <col min="4903" max="4903" width="13.42578125" customWidth="1"/>
    <col min="4904" max="4904" width="56.140625" customWidth="1"/>
    <col min="4905" max="4905" width="9.5703125" customWidth="1"/>
    <col min="4906" max="4906" width="58.7109375" customWidth="1"/>
    <col min="4907" max="4907" width="9.5703125" customWidth="1"/>
    <col min="5125" max="5125" width="16.140625" customWidth="1"/>
    <col min="5126" max="5126" width="43.140625" customWidth="1"/>
    <col min="5127" max="5127" width="29.5703125" customWidth="1"/>
    <col min="5128" max="5128" width="34.140625" customWidth="1"/>
    <col min="5129" max="5129" width="7.5703125" customWidth="1"/>
    <col min="5130" max="5130" width="26.42578125" customWidth="1"/>
    <col min="5131" max="5131" width="17.140625" customWidth="1"/>
    <col min="5132" max="5132" width="19.140625" customWidth="1"/>
    <col min="5133" max="5133" width="18.42578125" customWidth="1"/>
    <col min="5134" max="5134" width="17.5703125" customWidth="1"/>
    <col min="5135" max="5135" width="18.85546875" customWidth="1"/>
    <col min="5136" max="5136" width="18.7109375" customWidth="1"/>
    <col min="5137" max="5138" width="15.85546875" customWidth="1"/>
    <col min="5139" max="5139" width="11.85546875" customWidth="1"/>
    <col min="5140" max="5140" width="8" customWidth="1"/>
    <col min="5141" max="5141" width="9.140625" customWidth="1"/>
    <col min="5142" max="5142" width="11.7109375" customWidth="1"/>
    <col min="5143" max="5143" width="10" customWidth="1"/>
    <col min="5144" max="5144" width="9.140625" customWidth="1"/>
    <col min="5145" max="5146" width="9.28515625" customWidth="1"/>
    <col min="5147" max="5147" width="9" customWidth="1"/>
    <col min="5148" max="5148" width="8.5703125" customWidth="1"/>
    <col min="5149" max="5149" width="9.140625" customWidth="1"/>
    <col min="5150" max="5150" width="8.140625" customWidth="1"/>
    <col min="5151" max="5154" width="15.42578125" customWidth="1"/>
    <col min="5155" max="5155" width="11.7109375" customWidth="1"/>
    <col min="5156" max="5156" width="66.28515625" customWidth="1"/>
    <col min="5157" max="5157" width="9.5703125" customWidth="1"/>
    <col min="5158" max="5158" width="60.42578125" customWidth="1"/>
    <col min="5159" max="5159" width="13.42578125" customWidth="1"/>
    <col min="5160" max="5160" width="56.140625" customWidth="1"/>
    <col min="5161" max="5161" width="9.5703125" customWidth="1"/>
    <col min="5162" max="5162" width="58.7109375" customWidth="1"/>
    <col min="5163" max="5163" width="9.5703125" customWidth="1"/>
    <col min="5381" max="5381" width="16.140625" customWidth="1"/>
    <col min="5382" max="5382" width="43.140625" customWidth="1"/>
    <col min="5383" max="5383" width="29.5703125" customWidth="1"/>
    <col min="5384" max="5384" width="34.140625" customWidth="1"/>
    <col min="5385" max="5385" width="7.5703125" customWidth="1"/>
    <col min="5386" max="5386" width="26.42578125" customWidth="1"/>
    <col min="5387" max="5387" width="17.140625" customWidth="1"/>
    <col min="5388" max="5388" width="19.140625" customWidth="1"/>
    <col min="5389" max="5389" width="18.42578125" customWidth="1"/>
    <col min="5390" max="5390" width="17.5703125" customWidth="1"/>
    <col min="5391" max="5391" width="18.85546875" customWidth="1"/>
    <col min="5392" max="5392" width="18.7109375" customWidth="1"/>
    <col min="5393" max="5394" width="15.85546875" customWidth="1"/>
    <col min="5395" max="5395" width="11.85546875" customWidth="1"/>
    <col min="5396" max="5396" width="8" customWidth="1"/>
    <col min="5397" max="5397" width="9.140625" customWidth="1"/>
    <col min="5398" max="5398" width="11.7109375" customWidth="1"/>
    <col min="5399" max="5399" width="10" customWidth="1"/>
    <col min="5400" max="5400" width="9.140625" customWidth="1"/>
    <col min="5401" max="5402" width="9.28515625" customWidth="1"/>
    <col min="5403" max="5403" width="9" customWidth="1"/>
    <col min="5404" max="5404" width="8.5703125" customWidth="1"/>
    <col min="5405" max="5405" width="9.140625" customWidth="1"/>
    <col min="5406" max="5406" width="8.140625" customWidth="1"/>
    <col min="5407" max="5410" width="15.42578125" customWidth="1"/>
    <col min="5411" max="5411" width="11.7109375" customWidth="1"/>
    <col min="5412" max="5412" width="66.28515625" customWidth="1"/>
    <col min="5413" max="5413" width="9.5703125" customWidth="1"/>
    <col min="5414" max="5414" width="60.42578125" customWidth="1"/>
    <col min="5415" max="5415" width="13.42578125" customWidth="1"/>
    <col min="5416" max="5416" width="56.140625" customWidth="1"/>
    <col min="5417" max="5417" width="9.5703125" customWidth="1"/>
    <col min="5418" max="5418" width="58.7109375" customWidth="1"/>
    <col min="5419" max="5419" width="9.5703125" customWidth="1"/>
    <col min="5637" max="5637" width="16.140625" customWidth="1"/>
    <col min="5638" max="5638" width="43.140625" customWidth="1"/>
    <col min="5639" max="5639" width="29.5703125" customWidth="1"/>
    <col min="5640" max="5640" width="34.140625" customWidth="1"/>
    <col min="5641" max="5641" width="7.5703125" customWidth="1"/>
    <col min="5642" max="5642" width="26.42578125" customWidth="1"/>
    <col min="5643" max="5643" width="17.140625" customWidth="1"/>
    <col min="5644" max="5644" width="19.140625" customWidth="1"/>
    <col min="5645" max="5645" width="18.42578125" customWidth="1"/>
    <col min="5646" max="5646" width="17.5703125" customWidth="1"/>
    <col min="5647" max="5647" width="18.85546875" customWidth="1"/>
    <col min="5648" max="5648" width="18.7109375" customWidth="1"/>
    <col min="5649" max="5650" width="15.85546875" customWidth="1"/>
    <col min="5651" max="5651" width="11.85546875" customWidth="1"/>
    <col min="5652" max="5652" width="8" customWidth="1"/>
    <col min="5653" max="5653" width="9.140625" customWidth="1"/>
    <col min="5654" max="5654" width="11.7109375" customWidth="1"/>
    <col min="5655" max="5655" width="10" customWidth="1"/>
    <col min="5656" max="5656" width="9.140625" customWidth="1"/>
    <col min="5657" max="5658" width="9.28515625" customWidth="1"/>
    <col min="5659" max="5659" width="9" customWidth="1"/>
    <col min="5660" max="5660" width="8.5703125" customWidth="1"/>
    <col min="5661" max="5661" width="9.140625" customWidth="1"/>
    <col min="5662" max="5662" width="8.140625" customWidth="1"/>
    <col min="5663" max="5666" width="15.42578125" customWidth="1"/>
    <col min="5667" max="5667" width="11.7109375" customWidth="1"/>
    <col min="5668" max="5668" width="66.28515625" customWidth="1"/>
    <col min="5669" max="5669" width="9.5703125" customWidth="1"/>
    <col min="5670" max="5670" width="60.42578125" customWidth="1"/>
    <col min="5671" max="5671" width="13.42578125" customWidth="1"/>
    <col min="5672" max="5672" width="56.140625" customWidth="1"/>
    <col min="5673" max="5673" width="9.5703125" customWidth="1"/>
    <col min="5674" max="5674" width="58.7109375" customWidth="1"/>
    <col min="5675" max="5675" width="9.5703125" customWidth="1"/>
    <col min="5893" max="5893" width="16.140625" customWidth="1"/>
    <col min="5894" max="5894" width="43.140625" customWidth="1"/>
    <col min="5895" max="5895" width="29.5703125" customWidth="1"/>
    <col min="5896" max="5896" width="34.140625" customWidth="1"/>
    <col min="5897" max="5897" width="7.5703125" customWidth="1"/>
    <col min="5898" max="5898" width="26.42578125" customWidth="1"/>
    <col min="5899" max="5899" width="17.140625" customWidth="1"/>
    <col min="5900" max="5900" width="19.140625" customWidth="1"/>
    <col min="5901" max="5901" width="18.42578125" customWidth="1"/>
    <col min="5902" max="5902" width="17.5703125" customWidth="1"/>
    <col min="5903" max="5903" width="18.85546875" customWidth="1"/>
    <col min="5904" max="5904" width="18.7109375" customWidth="1"/>
    <col min="5905" max="5906" width="15.85546875" customWidth="1"/>
    <col min="5907" max="5907" width="11.85546875" customWidth="1"/>
    <col min="5908" max="5908" width="8" customWidth="1"/>
    <col min="5909" max="5909" width="9.140625" customWidth="1"/>
    <col min="5910" max="5910" width="11.7109375" customWidth="1"/>
    <col min="5911" max="5911" width="10" customWidth="1"/>
    <col min="5912" max="5912" width="9.140625" customWidth="1"/>
    <col min="5913" max="5914" width="9.28515625" customWidth="1"/>
    <col min="5915" max="5915" width="9" customWidth="1"/>
    <col min="5916" max="5916" width="8.5703125" customWidth="1"/>
    <col min="5917" max="5917" width="9.140625" customWidth="1"/>
    <col min="5918" max="5918" width="8.140625" customWidth="1"/>
    <col min="5919" max="5922" width="15.42578125" customWidth="1"/>
    <col min="5923" max="5923" width="11.7109375" customWidth="1"/>
    <col min="5924" max="5924" width="66.28515625" customWidth="1"/>
    <col min="5925" max="5925" width="9.5703125" customWidth="1"/>
    <col min="5926" max="5926" width="60.42578125" customWidth="1"/>
    <col min="5927" max="5927" width="13.42578125" customWidth="1"/>
    <col min="5928" max="5928" width="56.140625" customWidth="1"/>
    <col min="5929" max="5929" width="9.5703125" customWidth="1"/>
    <col min="5930" max="5930" width="58.7109375" customWidth="1"/>
    <col min="5931" max="5931" width="9.5703125" customWidth="1"/>
    <col min="6149" max="6149" width="16.140625" customWidth="1"/>
    <col min="6150" max="6150" width="43.140625" customWidth="1"/>
    <col min="6151" max="6151" width="29.5703125" customWidth="1"/>
    <col min="6152" max="6152" width="34.140625" customWidth="1"/>
    <col min="6153" max="6153" width="7.5703125" customWidth="1"/>
    <col min="6154" max="6154" width="26.42578125" customWidth="1"/>
    <col min="6155" max="6155" width="17.140625" customWidth="1"/>
    <col min="6156" max="6156" width="19.140625" customWidth="1"/>
    <col min="6157" max="6157" width="18.42578125" customWidth="1"/>
    <col min="6158" max="6158" width="17.5703125" customWidth="1"/>
    <col min="6159" max="6159" width="18.85546875" customWidth="1"/>
    <col min="6160" max="6160" width="18.7109375" customWidth="1"/>
    <col min="6161" max="6162" width="15.85546875" customWidth="1"/>
    <col min="6163" max="6163" width="11.85546875" customWidth="1"/>
    <col min="6164" max="6164" width="8" customWidth="1"/>
    <col min="6165" max="6165" width="9.140625" customWidth="1"/>
    <col min="6166" max="6166" width="11.7109375" customWidth="1"/>
    <col min="6167" max="6167" width="10" customWidth="1"/>
    <col min="6168" max="6168" width="9.140625" customWidth="1"/>
    <col min="6169" max="6170" width="9.28515625" customWidth="1"/>
    <col min="6171" max="6171" width="9" customWidth="1"/>
    <col min="6172" max="6172" width="8.5703125" customWidth="1"/>
    <col min="6173" max="6173" width="9.140625" customWidth="1"/>
    <col min="6174" max="6174" width="8.140625" customWidth="1"/>
    <col min="6175" max="6178" width="15.42578125" customWidth="1"/>
    <col min="6179" max="6179" width="11.7109375" customWidth="1"/>
    <col min="6180" max="6180" width="66.28515625" customWidth="1"/>
    <col min="6181" max="6181" width="9.5703125" customWidth="1"/>
    <col min="6182" max="6182" width="60.42578125" customWidth="1"/>
    <col min="6183" max="6183" width="13.42578125" customWidth="1"/>
    <col min="6184" max="6184" width="56.140625" customWidth="1"/>
    <col min="6185" max="6185" width="9.5703125" customWidth="1"/>
    <col min="6186" max="6186" width="58.7109375" customWidth="1"/>
    <col min="6187" max="6187" width="9.5703125" customWidth="1"/>
    <col min="6405" max="6405" width="16.140625" customWidth="1"/>
    <col min="6406" max="6406" width="43.140625" customWidth="1"/>
    <col min="6407" max="6407" width="29.5703125" customWidth="1"/>
    <col min="6408" max="6408" width="34.140625" customWidth="1"/>
    <col min="6409" max="6409" width="7.5703125" customWidth="1"/>
    <col min="6410" max="6410" width="26.42578125" customWidth="1"/>
    <col min="6411" max="6411" width="17.140625" customWidth="1"/>
    <col min="6412" max="6412" width="19.140625" customWidth="1"/>
    <col min="6413" max="6413" width="18.42578125" customWidth="1"/>
    <col min="6414" max="6414" width="17.5703125" customWidth="1"/>
    <col min="6415" max="6415" width="18.85546875" customWidth="1"/>
    <col min="6416" max="6416" width="18.7109375" customWidth="1"/>
    <col min="6417" max="6418" width="15.85546875" customWidth="1"/>
    <col min="6419" max="6419" width="11.85546875" customWidth="1"/>
    <col min="6420" max="6420" width="8" customWidth="1"/>
    <col min="6421" max="6421" width="9.140625" customWidth="1"/>
    <col min="6422" max="6422" width="11.7109375" customWidth="1"/>
    <col min="6423" max="6423" width="10" customWidth="1"/>
    <col min="6424" max="6424" width="9.140625" customWidth="1"/>
    <col min="6425" max="6426" width="9.28515625" customWidth="1"/>
    <col min="6427" max="6427" width="9" customWidth="1"/>
    <col min="6428" max="6428" width="8.5703125" customWidth="1"/>
    <col min="6429" max="6429" width="9.140625" customWidth="1"/>
    <col min="6430" max="6430" width="8.140625" customWidth="1"/>
    <col min="6431" max="6434" width="15.42578125" customWidth="1"/>
    <col min="6435" max="6435" width="11.7109375" customWidth="1"/>
    <col min="6436" max="6436" width="66.28515625" customWidth="1"/>
    <col min="6437" max="6437" width="9.5703125" customWidth="1"/>
    <col min="6438" max="6438" width="60.42578125" customWidth="1"/>
    <col min="6439" max="6439" width="13.42578125" customWidth="1"/>
    <col min="6440" max="6440" width="56.140625" customWidth="1"/>
    <col min="6441" max="6441" width="9.5703125" customWidth="1"/>
    <col min="6442" max="6442" width="58.7109375" customWidth="1"/>
    <col min="6443" max="6443" width="9.5703125" customWidth="1"/>
    <col min="6661" max="6661" width="16.140625" customWidth="1"/>
    <col min="6662" max="6662" width="43.140625" customWidth="1"/>
    <col min="6663" max="6663" width="29.5703125" customWidth="1"/>
    <col min="6664" max="6664" width="34.140625" customWidth="1"/>
    <col min="6665" max="6665" width="7.5703125" customWidth="1"/>
    <col min="6666" max="6666" width="26.42578125" customWidth="1"/>
    <col min="6667" max="6667" width="17.140625" customWidth="1"/>
    <col min="6668" max="6668" width="19.140625" customWidth="1"/>
    <col min="6669" max="6669" width="18.42578125" customWidth="1"/>
    <col min="6670" max="6670" width="17.5703125" customWidth="1"/>
    <col min="6671" max="6671" width="18.85546875" customWidth="1"/>
    <col min="6672" max="6672" width="18.7109375" customWidth="1"/>
    <col min="6673" max="6674" width="15.85546875" customWidth="1"/>
    <col min="6675" max="6675" width="11.85546875" customWidth="1"/>
    <col min="6676" max="6676" width="8" customWidth="1"/>
    <col min="6677" max="6677" width="9.140625" customWidth="1"/>
    <col min="6678" max="6678" width="11.7109375" customWidth="1"/>
    <col min="6679" max="6679" width="10" customWidth="1"/>
    <col min="6680" max="6680" width="9.140625" customWidth="1"/>
    <col min="6681" max="6682" width="9.28515625" customWidth="1"/>
    <col min="6683" max="6683" width="9" customWidth="1"/>
    <col min="6684" max="6684" width="8.5703125" customWidth="1"/>
    <col min="6685" max="6685" width="9.140625" customWidth="1"/>
    <col min="6686" max="6686" width="8.140625" customWidth="1"/>
    <col min="6687" max="6690" width="15.42578125" customWidth="1"/>
    <col min="6691" max="6691" width="11.7109375" customWidth="1"/>
    <col min="6692" max="6692" width="66.28515625" customWidth="1"/>
    <col min="6693" max="6693" width="9.5703125" customWidth="1"/>
    <col min="6694" max="6694" width="60.42578125" customWidth="1"/>
    <col min="6695" max="6695" width="13.42578125" customWidth="1"/>
    <col min="6696" max="6696" width="56.140625" customWidth="1"/>
    <col min="6697" max="6697" width="9.5703125" customWidth="1"/>
    <col min="6698" max="6698" width="58.7109375" customWidth="1"/>
    <col min="6699" max="6699" width="9.5703125" customWidth="1"/>
    <col min="6917" max="6917" width="16.140625" customWidth="1"/>
    <col min="6918" max="6918" width="43.140625" customWidth="1"/>
    <col min="6919" max="6919" width="29.5703125" customWidth="1"/>
    <col min="6920" max="6920" width="34.140625" customWidth="1"/>
    <col min="6921" max="6921" width="7.5703125" customWidth="1"/>
    <col min="6922" max="6922" width="26.42578125" customWidth="1"/>
    <col min="6923" max="6923" width="17.140625" customWidth="1"/>
    <col min="6924" max="6924" width="19.140625" customWidth="1"/>
    <col min="6925" max="6925" width="18.42578125" customWidth="1"/>
    <col min="6926" max="6926" width="17.5703125" customWidth="1"/>
    <col min="6927" max="6927" width="18.85546875" customWidth="1"/>
    <col min="6928" max="6928" width="18.7109375" customWidth="1"/>
    <col min="6929" max="6930" width="15.85546875" customWidth="1"/>
    <col min="6931" max="6931" width="11.85546875" customWidth="1"/>
    <col min="6932" max="6932" width="8" customWidth="1"/>
    <col min="6933" max="6933" width="9.140625" customWidth="1"/>
    <col min="6934" max="6934" width="11.7109375" customWidth="1"/>
    <col min="6935" max="6935" width="10" customWidth="1"/>
    <col min="6936" max="6936" width="9.140625" customWidth="1"/>
    <col min="6937" max="6938" width="9.28515625" customWidth="1"/>
    <col min="6939" max="6939" width="9" customWidth="1"/>
    <col min="6940" max="6940" width="8.5703125" customWidth="1"/>
    <col min="6941" max="6941" width="9.140625" customWidth="1"/>
    <col min="6942" max="6942" width="8.140625" customWidth="1"/>
    <col min="6943" max="6946" width="15.42578125" customWidth="1"/>
    <col min="6947" max="6947" width="11.7109375" customWidth="1"/>
    <col min="6948" max="6948" width="66.28515625" customWidth="1"/>
    <col min="6949" max="6949" width="9.5703125" customWidth="1"/>
    <col min="6950" max="6950" width="60.42578125" customWidth="1"/>
    <col min="6951" max="6951" width="13.42578125" customWidth="1"/>
    <col min="6952" max="6952" width="56.140625" customWidth="1"/>
    <col min="6953" max="6953" width="9.5703125" customWidth="1"/>
    <col min="6954" max="6954" width="58.7109375" customWidth="1"/>
    <col min="6955" max="6955" width="9.5703125" customWidth="1"/>
    <col min="7173" max="7173" width="16.140625" customWidth="1"/>
    <col min="7174" max="7174" width="43.140625" customWidth="1"/>
    <col min="7175" max="7175" width="29.5703125" customWidth="1"/>
    <col min="7176" max="7176" width="34.140625" customWidth="1"/>
    <col min="7177" max="7177" width="7.5703125" customWidth="1"/>
    <col min="7178" max="7178" width="26.42578125" customWidth="1"/>
    <col min="7179" max="7179" width="17.140625" customWidth="1"/>
    <col min="7180" max="7180" width="19.140625" customWidth="1"/>
    <col min="7181" max="7181" width="18.42578125" customWidth="1"/>
    <col min="7182" max="7182" width="17.5703125" customWidth="1"/>
    <col min="7183" max="7183" width="18.85546875" customWidth="1"/>
    <col min="7184" max="7184" width="18.7109375" customWidth="1"/>
    <col min="7185" max="7186" width="15.85546875" customWidth="1"/>
    <col min="7187" max="7187" width="11.85546875" customWidth="1"/>
    <col min="7188" max="7188" width="8" customWidth="1"/>
    <col min="7189" max="7189" width="9.140625" customWidth="1"/>
    <col min="7190" max="7190" width="11.7109375" customWidth="1"/>
    <col min="7191" max="7191" width="10" customWidth="1"/>
    <col min="7192" max="7192" width="9.140625" customWidth="1"/>
    <col min="7193" max="7194" width="9.28515625" customWidth="1"/>
    <col min="7195" max="7195" width="9" customWidth="1"/>
    <col min="7196" max="7196" width="8.5703125" customWidth="1"/>
    <col min="7197" max="7197" width="9.140625" customWidth="1"/>
    <col min="7198" max="7198" width="8.140625" customWidth="1"/>
    <col min="7199" max="7202" width="15.42578125" customWidth="1"/>
    <col min="7203" max="7203" width="11.7109375" customWidth="1"/>
    <col min="7204" max="7204" width="66.28515625" customWidth="1"/>
    <col min="7205" max="7205" width="9.5703125" customWidth="1"/>
    <col min="7206" max="7206" width="60.42578125" customWidth="1"/>
    <col min="7207" max="7207" width="13.42578125" customWidth="1"/>
    <col min="7208" max="7208" width="56.140625" customWidth="1"/>
    <col min="7209" max="7209" width="9.5703125" customWidth="1"/>
    <col min="7210" max="7210" width="58.7109375" customWidth="1"/>
    <col min="7211" max="7211" width="9.5703125" customWidth="1"/>
    <col min="7429" max="7429" width="16.140625" customWidth="1"/>
    <col min="7430" max="7430" width="43.140625" customWidth="1"/>
    <col min="7431" max="7431" width="29.5703125" customWidth="1"/>
    <col min="7432" max="7432" width="34.140625" customWidth="1"/>
    <col min="7433" max="7433" width="7.5703125" customWidth="1"/>
    <col min="7434" max="7434" width="26.42578125" customWidth="1"/>
    <col min="7435" max="7435" width="17.140625" customWidth="1"/>
    <col min="7436" max="7436" width="19.140625" customWidth="1"/>
    <col min="7437" max="7437" width="18.42578125" customWidth="1"/>
    <col min="7438" max="7438" width="17.5703125" customWidth="1"/>
    <col min="7439" max="7439" width="18.85546875" customWidth="1"/>
    <col min="7440" max="7440" width="18.7109375" customWidth="1"/>
    <col min="7441" max="7442" width="15.85546875" customWidth="1"/>
    <col min="7443" max="7443" width="11.85546875" customWidth="1"/>
    <col min="7444" max="7444" width="8" customWidth="1"/>
    <col min="7445" max="7445" width="9.140625" customWidth="1"/>
    <col min="7446" max="7446" width="11.7109375" customWidth="1"/>
    <col min="7447" max="7447" width="10" customWidth="1"/>
    <col min="7448" max="7448" width="9.140625" customWidth="1"/>
    <col min="7449" max="7450" width="9.28515625" customWidth="1"/>
    <col min="7451" max="7451" width="9" customWidth="1"/>
    <col min="7452" max="7452" width="8.5703125" customWidth="1"/>
    <col min="7453" max="7453" width="9.140625" customWidth="1"/>
    <col min="7454" max="7454" width="8.140625" customWidth="1"/>
    <col min="7455" max="7458" width="15.42578125" customWidth="1"/>
    <col min="7459" max="7459" width="11.7109375" customWidth="1"/>
    <col min="7460" max="7460" width="66.28515625" customWidth="1"/>
    <col min="7461" max="7461" width="9.5703125" customWidth="1"/>
    <col min="7462" max="7462" width="60.42578125" customWidth="1"/>
    <col min="7463" max="7463" width="13.42578125" customWidth="1"/>
    <col min="7464" max="7464" width="56.140625" customWidth="1"/>
    <col min="7465" max="7465" width="9.5703125" customWidth="1"/>
    <col min="7466" max="7466" width="58.7109375" customWidth="1"/>
    <col min="7467" max="7467" width="9.5703125" customWidth="1"/>
    <col min="7685" max="7685" width="16.140625" customWidth="1"/>
    <col min="7686" max="7686" width="43.140625" customWidth="1"/>
    <col min="7687" max="7687" width="29.5703125" customWidth="1"/>
    <col min="7688" max="7688" width="34.140625" customWidth="1"/>
    <col min="7689" max="7689" width="7.5703125" customWidth="1"/>
    <col min="7690" max="7690" width="26.42578125" customWidth="1"/>
    <col min="7691" max="7691" width="17.140625" customWidth="1"/>
    <col min="7692" max="7692" width="19.140625" customWidth="1"/>
    <col min="7693" max="7693" width="18.42578125" customWidth="1"/>
    <col min="7694" max="7694" width="17.5703125" customWidth="1"/>
    <col min="7695" max="7695" width="18.85546875" customWidth="1"/>
    <col min="7696" max="7696" width="18.7109375" customWidth="1"/>
    <col min="7697" max="7698" width="15.85546875" customWidth="1"/>
    <col min="7699" max="7699" width="11.85546875" customWidth="1"/>
    <col min="7700" max="7700" width="8" customWidth="1"/>
    <col min="7701" max="7701" width="9.140625" customWidth="1"/>
    <col min="7702" max="7702" width="11.7109375" customWidth="1"/>
    <col min="7703" max="7703" width="10" customWidth="1"/>
    <col min="7704" max="7704" width="9.140625" customWidth="1"/>
    <col min="7705" max="7706" width="9.28515625" customWidth="1"/>
    <col min="7707" max="7707" width="9" customWidth="1"/>
    <col min="7708" max="7708" width="8.5703125" customWidth="1"/>
    <col min="7709" max="7709" width="9.140625" customWidth="1"/>
    <col min="7710" max="7710" width="8.140625" customWidth="1"/>
    <col min="7711" max="7714" width="15.42578125" customWidth="1"/>
    <col min="7715" max="7715" width="11.7109375" customWidth="1"/>
    <col min="7716" max="7716" width="66.28515625" customWidth="1"/>
    <col min="7717" max="7717" width="9.5703125" customWidth="1"/>
    <col min="7718" max="7718" width="60.42578125" customWidth="1"/>
    <col min="7719" max="7719" width="13.42578125" customWidth="1"/>
    <col min="7720" max="7720" width="56.140625" customWidth="1"/>
    <col min="7721" max="7721" width="9.5703125" customWidth="1"/>
    <col min="7722" max="7722" width="58.7109375" customWidth="1"/>
    <col min="7723" max="7723" width="9.5703125" customWidth="1"/>
    <col min="7941" max="7941" width="16.140625" customWidth="1"/>
    <col min="7942" max="7942" width="43.140625" customWidth="1"/>
    <col min="7943" max="7943" width="29.5703125" customWidth="1"/>
    <col min="7944" max="7944" width="34.140625" customWidth="1"/>
    <col min="7945" max="7945" width="7.5703125" customWidth="1"/>
    <col min="7946" max="7946" width="26.42578125" customWidth="1"/>
    <col min="7947" max="7947" width="17.140625" customWidth="1"/>
    <col min="7948" max="7948" width="19.140625" customWidth="1"/>
    <col min="7949" max="7949" width="18.42578125" customWidth="1"/>
    <col min="7950" max="7950" width="17.5703125" customWidth="1"/>
    <col min="7951" max="7951" width="18.85546875" customWidth="1"/>
    <col min="7952" max="7952" width="18.7109375" customWidth="1"/>
    <col min="7953" max="7954" width="15.85546875" customWidth="1"/>
    <col min="7955" max="7955" width="11.85546875" customWidth="1"/>
    <col min="7956" max="7956" width="8" customWidth="1"/>
    <col min="7957" max="7957" width="9.140625" customWidth="1"/>
    <col min="7958" max="7958" width="11.7109375" customWidth="1"/>
    <col min="7959" max="7959" width="10" customWidth="1"/>
    <col min="7960" max="7960" width="9.140625" customWidth="1"/>
    <col min="7961" max="7962" width="9.28515625" customWidth="1"/>
    <col min="7963" max="7963" width="9" customWidth="1"/>
    <col min="7964" max="7964" width="8.5703125" customWidth="1"/>
    <col min="7965" max="7965" width="9.140625" customWidth="1"/>
    <col min="7966" max="7966" width="8.140625" customWidth="1"/>
    <col min="7967" max="7970" width="15.42578125" customWidth="1"/>
    <col min="7971" max="7971" width="11.7109375" customWidth="1"/>
    <col min="7972" max="7972" width="66.28515625" customWidth="1"/>
    <col min="7973" max="7973" width="9.5703125" customWidth="1"/>
    <col min="7974" max="7974" width="60.42578125" customWidth="1"/>
    <col min="7975" max="7975" width="13.42578125" customWidth="1"/>
    <col min="7976" max="7976" width="56.140625" customWidth="1"/>
    <col min="7977" max="7977" width="9.5703125" customWidth="1"/>
    <col min="7978" max="7978" width="58.7109375" customWidth="1"/>
    <col min="7979" max="7979" width="9.5703125" customWidth="1"/>
    <col min="8197" max="8197" width="16.140625" customWidth="1"/>
    <col min="8198" max="8198" width="43.140625" customWidth="1"/>
    <col min="8199" max="8199" width="29.5703125" customWidth="1"/>
    <col min="8200" max="8200" width="34.140625" customWidth="1"/>
    <col min="8201" max="8201" width="7.5703125" customWidth="1"/>
    <col min="8202" max="8202" width="26.42578125" customWidth="1"/>
    <col min="8203" max="8203" width="17.140625" customWidth="1"/>
    <col min="8204" max="8204" width="19.140625" customWidth="1"/>
    <col min="8205" max="8205" width="18.42578125" customWidth="1"/>
    <col min="8206" max="8206" width="17.5703125" customWidth="1"/>
    <col min="8207" max="8207" width="18.85546875" customWidth="1"/>
    <col min="8208" max="8208" width="18.7109375" customWidth="1"/>
    <col min="8209" max="8210" width="15.85546875" customWidth="1"/>
    <col min="8211" max="8211" width="11.85546875" customWidth="1"/>
    <col min="8212" max="8212" width="8" customWidth="1"/>
    <col min="8213" max="8213" width="9.140625" customWidth="1"/>
    <col min="8214" max="8214" width="11.7109375" customWidth="1"/>
    <col min="8215" max="8215" width="10" customWidth="1"/>
    <col min="8216" max="8216" width="9.140625" customWidth="1"/>
    <col min="8217" max="8218" width="9.28515625" customWidth="1"/>
    <col min="8219" max="8219" width="9" customWidth="1"/>
    <col min="8220" max="8220" width="8.5703125" customWidth="1"/>
    <col min="8221" max="8221" width="9.140625" customWidth="1"/>
    <col min="8222" max="8222" width="8.140625" customWidth="1"/>
    <col min="8223" max="8226" width="15.42578125" customWidth="1"/>
    <col min="8227" max="8227" width="11.7109375" customWidth="1"/>
    <col min="8228" max="8228" width="66.28515625" customWidth="1"/>
    <col min="8229" max="8229" width="9.5703125" customWidth="1"/>
    <col min="8230" max="8230" width="60.42578125" customWidth="1"/>
    <col min="8231" max="8231" width="13.42578125" customWidth="1"/>
    <col min="8232" max="8232" width="56.140625" customWidth="1"/>
    <col min="8233" max="8233" width="9.5703125" customWidth="1"/>
    <col min="8234" max="8234" width="58.7109375" customWidth="1"/>
    <col min="8235" max="8235" width="9.5703125" customWidth="1"/>
    <col min="8453" max="8453" width="16.140625" customWidth="1"/>
    <col min="8454" max="8454" width="43.140625" customWidth="1"/>
    <col min="8455" max="8455" width="29.5703125" customWidth="1"/>
    <col min="8456" max="8456" width="34.140625" customWidth="1"/>
    <col min="8457" max="8457" width="7.5703125" customWidth="1"/>
    <col min="8458" max="8458" width="26.42578125" customWidth="1"/>
    <col min="8459" max="8459" width="17.140625" customWidth="1"/>
    <col min="8460" max="8460" width="19.140625" customWidth="1"/>
    <col min="8461" max="8461" width="18.42578125" customWidth="1"/>
    <col min="8462" max="8462" width="17.5703125" customWidth="1"/>
    <col min="8463" max="8463" width="18.85546875" customWidth="1"/>
    <col min="8464" max="8464" width="18.7109375" customWidth="1"/>
    <col min="8465" max="8466" width="15.85546875" customWidth="1"/>
    <col min="8467" max="8467" width="11.85546875" customWidth="1"/>
    <col min="8468" max="8468" width="8" customWidth="1"/>
    <col min="8469" max="8469" width="9.140625" customWidth="1"/>
    <col min="8470" max="8470" width="11.7109375" customWidth="1"/>
    <col min="8471" max="8471" width="10" customWidth="1"/>
    <col min="8472" max="8472" width="9.140625" customWidth="1"/>
    <col min="8473" max="8474" width="9.28515625" customWidth="1"/>
    <col min="8475" max="8475" width="9" customWidth="1"/>
    <col min="8476" max="8476" width="8.5703125" customWidth="1"/>
    <col min="8477" max="8477" width="9.140625" customWidth="1"/>
    <col min="8478" max="8478" width="8.140625" customWidth="1"/>
    <col min="8479" max="8482" width="15.42578125" customWidth="1"/>
    <col min="8483" max="8483" width="11.7109375" customWidth="1"/>
    <col min="8484" max="8484" width="66.28515625" customWidth="1"/>
    <col min="8485" max="8485" width="9.5703125" customWidth="1"/>
    <col min="8486" max="8486" width="60.42578125" customWidth="1"/>
    <col min="8487" max="8487" width="13.42578125" customWidth="1"/>
    <col min="8488" max="8488" width="56.140625" customWidth="1"/>
    <col min="8489" max="8489" width="9.5703125" customWidth="1"/>
    <col min="8490" max="8490" width="58.7109375" customWidth="1"/>
    <col min="8491" max="8491" width="9.5703125" customWidth="1"/>
    <col min="8709" max="8709" width="16.140625" customWidth="1"/>
    <col min="8710" max="8710" width="43.140625" customWidth="1"/>
    <col min="8711" max="8711" width="29.5703125" customWidth="1"/>
    <col min="8712" max="8712" width="34.140625" customWidth="1"/>
    <col min="8713" max="8713" width="7.5703125" customWidth="1"/>
    <col min="8714" max="8714" width="26.42578125" customWidth="1"/>
    <col min="8715" max="8715" width="17.140625" customWidth="1"/>
    <col min="8716" max="8716" width="19.140625" customWidth="1"/>
    <col min="8717" max="8717" width="18.42578125" customWidth="1"/>
    <col min="8718" max="8718" width="17.5703125" customWidth="1"/>
    <col min="8719" max="8719" width="18.85546875" customWidth="1"/>
    <col min="8720" max="8720" width="18.7109375" customWidth="1"/>
    <col min="8721" max="8722" width="15.85546875" customWidth="1"/>
    <col min="8723" max="8723" width="11.85546875" customWidth="1"/>
    <col min="8724" max="8724" width="8" customWidth="1"/>
    <col min="8725" max="8725" width="9.140625" customWidth="1"/>
    <col min="8726" max="8726" width="11.7109375" customWidth="1"/>
    <col min="8727" max="8727" width="10" customWidth="1"/>
    <col min="8728" max="8728" width="9.140625" customWidth="1"/>
    <col min="8729" max="8730" width="9.28515625" customWidth="1"/>
    <col min="8731" max="8731" width="9" customWidth="1"/>
    <col min="8732" max="8732" width="8.5703125" customWidth="1"/>
    <col min="8733" max="8733" width="9.140625" customWidth="1"/>
    <col min="8734" max="8734" width="8.140625" customWidth="1"/>
    <col min="8735" max="8738" width="15.42578125" customWidth="1"/>
    <col min="8739" max="8739" width="11.7109375" customWidth="1"/>
    <col min="8740" max="8740" width="66.28515625" customWidth="1"/>
    <col min="8741" max="8741" width="9.5703125" customWidth="1"/>
    <col min="8742" max="8742" width="60.42578125" customWidth="1"/>
    <col min="8743" max="8743" width="13.42578125" customWidth="1"/>
    <col min="8744" max="8744" width="56.140625" customWidth="1"/>
    <col min="8745" max="8745" width="9.5703125" customWidth="1"/>
    <col min="8746" max="8746" width="58.7109375" customWidth="1"/>
    <col min="8747" max="8747" width="9.5703125" customWidth="1"/>
    <col min="8965" max="8965" width="16.140625" customWidth="1"/>
    <col min="8966" max="8966" width="43.140625" customWidth="1"/>
    <col min="8967" max="8967" width="29.5703125" customWidth="1"/>
    <col min="8968" max="8968" width="34.140625" customWidth="1"/>
    <col min="8969" max="8969" width="7.5703125" customWidth="1"/>
    <col min="8970" max="8970" width="26.42578125" customWidth="1"/>
    <col min="8971" max="8971" width="17.140625" customWidth="1"/>
    <col min="8972" max="8972" width="19.140625" customWidth="1"/>
    <col min="8973" max="8973" width="18.42578125" customWidth="1"/>
    <col min="8974" max="8974" width="17.5703125" customWidth="1"/>
    <col min="8975" max="8975" width="18.85546875" customWidth="1"/>
    <col min="8976" max="8976" width="18.7109375" customWidth="1"/>
    <col min="8977" max="8978" width="15.85546875" customWidth="1"/>
    <col min="8979" max="8979" width="11.85546875" customWidth="1"/>
    <col min="8980" max="8980" width="8" customWidth="1"/>
    <col min="8981" max="8981" width="9.140625" customWidth="1"/>
    <col min="8982" max="8982" width="11.7109375" customWidth="1"/>
    <col min="8983" max="8983" width="10" customWidth="1"/>
    <col min="8984" max="8984" width="9.140625" customWidth="1"/>
    <col min="8985" max="8986" width="9.28515625" customWidth="1"/>
    <col min="8987" max="8987" width="9" customWidth="1"/>
    <col min="8988" max="8988" width="8.5703125" customWidth="1"/>
    <col min="8989" max="8989" width="9.140625" customWidth="1"/>
    <col min="8990" max="8990" width="8.140625" customWidth="1"/>
    <col min="8991" max="8994" width="15.42578125" customWidth="1"/>
    <col min="8995" max="8995" width="11.7109375" customWidth="1"/>
    <col min="8996" max="8996" width="66.28515625" customWidth="1"/>
    <col min="8997" max="8997" width="9.5703125" customWidth="1"/>
    <col min="8998" max="8998" width="60.42578125" customWidth="1"/>
    <col min="8999" max="8999" width="13.42578125" customWidth="1"/>
    <col min="9000" max="9000" width="56.140625" customWidth="1"/>
    <col min="9001" max="9001" width="9.5703125" customWidth="1"/>
    <col min="9002" max="9002" width="58.7109375" customWidth="1"/>
    <col min="9003" max="9003" width="9.5703125" customWidth="1"/>
    <col min="9221" max="9221" width="16.140625" customWidth="1"/>
    <col min="9222" max="9222" width="43.140625" customWidth="1"/>
    <col min="9223" max="9223" width="29.5703125" customWidth="1"/>
    <col min="9224" max="9224" width="34.140625" customWidth="1"/>
    <col min="9225" max="9225" width="7.5703125" customWidth="1"/>
    <col min="9226" max="9226" width="26.42578125" customWidth="1"/>
    <col min="9227" max="9227" width="17.140625" customWidth="1"/>
    <col min="9228" max="9228" width="19.140625" customWidth="1"/>
    <col min="9229" max="9229" width="18.42578125" customWidth="1"/>
    <col min="9230" max="9230" width="17.5703125" customWidth="1"/>
    <col min="9231" max="9231" width="18.85546875" customWidth="1"/>
    <col min="9232" max="9232" width="18.7109375" customWidth="1"/>
    <col min="9233" max="9234" width="15.85546875" customWidth="1"/>
    <col min="9235" max="9235" width="11.85546875" customWidth="1"/>
    <col min="9236" max="9236" width="8" customWidth="1"/>
    <col min="9237" max="9237" width="9.140625" customWidth="1"/>
    <col min="9238" max="9238" width="11.7109375" customWidth="1"/>
    <col min="9239" max="9239" width="10" customWidth="1"/>
    <col min="9240" max="9240" width="9.140625" customWidth="1"/>
    <col min="9241" max="9242" width="9.28515625" customWidth="1"/>
    <col min="9243" max="9243" width="9" customWidth="1"/>
    <col min="9244" max="9244" width="8.5703125" customWidth="1"/>
    <col min="9245" max="9245" width="9.140625" customWidth="1"/>
    <col min="9246" max="9246" width="8.140625" customWidth="1"/>
    <col min="9247" max="9250" width="15.42578125" customWidth="1"/>
    <col min="9251" max="9251" width="11.7109375" customWidth="1"/>
    <col min="9252" max="9252" width="66.28515625" customWidth="1"/>
    <col min="9253" max="9253" width="9.5703125" customWidth="1"/>
    <col min="9254" max="9254" width="60.42578125" customWidth="1"/>
    <col min="9255" max="9255" width="13.42578125" customWidth="1"/>
    <col min="9256" max="9256" width="56.140625" customWidth="1"/>
    <col min="9257" max="9257" width="9.5703125" customWidth="1"/>
    <col min="9258" max="9258" width="58.7109375" customWidth="1"/>
    <col min="9259" max="9259" width="9.5703125" customWidth="1"/>
    <col min="9477" max="9477" width="16.140625" customWidth="1"/>
    <col min="9478" max="9478" width="43.140625" customWidth="1"/>
    <col min="9479" max="9479" width="29.5703125" customWidth="1"/>
    <col min="9480" max="9480" width="34.140625" customWidth="1"/>
    <col min="9481" max="9481" width="7.5703125" customWidth="1"/>
    <col min="9482" max="9482" width="26.42578125" customWidth="1"/>
    <col min="9483" max="9483" width="17.140625" customWidth="1"/>
    <col min="9484" max="9484" width="19.140625" customWidth="1"/>
    <col min="9485" max="9485" width="18.42578125" customWidth="1"/>
    <col min="9486" max="9486" width="17.5703125" customWidth="1"/>
    <col min="9487" max="9487" width="18.85546875" customWidth="1"/>
    <col min="9488" max="9488" width="18.7109375" customWidth="1"/>
    <col min="9489" max="9490" width="15.85546875" customWidth="1"/>
    <col min="9491" max="9491" width="11.85546875" customWidth="1"/>
    <col min="9492" max="9492" width="8" customWidth="1"/>
    <col min="9493" max="9493" width="9.140625" customWidth="1"/>
    <col min="9494" max="9494" width="11.7109375" customWidth="1"/>
    <col min="9495" max="9495" width="10" customWidth="1"/>
    <col min="9496" max="9496" width="9.140625" customWidth="1"/>
    <col min="9497" max="9498" width="9.28515625" customWidth="1"/>
    <col min="9499" max="9499" width="9" customWidth="1"/>
    <col min="9500" max="9500" width="8.5703125" customWidth="1"/>
    <col min="9501" max="9501" width="9.140625" customWidth="1"/>
    <col min="9502" max="9502" width="8.140625" customWidth="1"/>
    <col min="9503" max="9506" width="15.42578125" customWidth="1"/>
    <col min="9507" max="9507" width="11.7109375" customWidth="1"/>
    <col min="9508" max="9508" width="66.28515625" customWidth="1"/>
    <col min="9509" max="9509" width="9.5703125" customWidth="1"/>
    <col min="9510" max="9510" width="60.42578125" customWidth="1"/>
    <col min="9511" max="9511" width="13.42578125" customWidth="1"/>
    <col min="9512" max="9512" width="56.140625" customWidth="1"/>
    <col min="9513" max="9513" width="9.5703125" customWidth="1"/>
    <col min="9514" max="9514" width="58.7109375" customWidth="1"/>
    <col min="9515" max="9515" width="9.5703125" customWidth="1"/>
    <col min="9733" max="9733" width="16.140625" customWidth="1"/>
    <col min="9734" max="9734" width="43.140625" customWidth="1"/>
    <col min="9735" max="9735" width="29.5703125" customWidth="1"/>
    <col min="9736" max="9736" width="34.140625" customWidth="1"/>
    <col min="9737" max="9737" width="7.5703125" customWidth="1"/>
    <col min="9738" max="9738" width="26.42578125" customWidth="1"/>
    <col min="9739" max="9739" width="17.140625" customWidth="1"/>
    <col min="9740" max="9740" width="19.140625" customWidth="1"/>
    <col min="9741" max="9741" width="18.42578125" customWidth="1"/>
    <col min="9742" max="9742" width="17.5703125" customWidth="1"/>
    <col min="9743" max="9743" width="18.85546875" customWidth="1"/>
    <col min="9744" max="9744" width="18.7109375" customWidth="1"/>
    <col min="9745" max="9746" width="15.85546875" customWidth="1"/>
    <col min="9747" max="9747" width="11.85546875" customWidth="1"/>
    <col min="9748" max="9748" width="8" customWidth="1"/>
    <col min="9749" max="9749" width="9.140625" customWidth="1"/>
    <col min="9750" max="9750" width="11.7109375" customWidth="1"/>
    <col min="9751" max="9751" width="10" customWidth="1"/>
    <col min="9752" max="9752" width="9.140625" customWidth="1"/>
    <col min="9753" max="9754" width="9.28515625" customWidth="1"/>
    <col min="9755" max="9755" width="9" customWidth="1"/>
    <col min="9756" max="9756" width="8.5703125" customWidth="1"/>
    <col min="9757" max="9757" width="9.140625" customWidth="1"/>
    <col min="9758" max="9758" width="8.140625" customWidth="1"/>
    <col min="9759" max="9762" width="15.42578125" customWidth="1"/>
    <col min="9763" max="9763" width="11.7109375" customWidth="1"/>
    <col min="9764" max="9764" width="66.28515625" customWidth="1"/>
    <col min="9765" max="9765" width="9.5703125" customWidth="1"/>
    <col min="9766" max="9766" width="60.42578125" customWidth="1"/>
    <col min="9767" max="9767" width="13.42578125" customWidth="1"/>
    <col min="9768" max="9768" width="56.140625" customWidth="1"/>
    <col min="9769" max="9769" width="9.5703125" customWidth="1"/>
    <col min="9770" max="9770" width="58.7109375" customWidth="1"/>
    <col min="9771" max="9771" width="9.5703125" customWidth="1"/>
    <col min="9989" max="9989" width="16.140625" customWidth="1"/>
    <col min="9990" max="9990" width="43.140625" customWidth="1"/>
    <col min="9991" max="9991" width="29.5703125" customWidth="1"/>
    <col min="9992" max="9992" width="34.140625" customWidth="1"/>
    <col min="9993" max="9993" width="7.5703125" customWidth="1"/>
    <col min="9994" max="9994" width="26.42578125" customWidth="1"/>
    <col min="9995" max="9995" width="17.140625" customWidth="1"/>
    <col min="9996" max="9996" width="19.140625" customWidth="1"/>
    <col min="9997" max="9997" width="18.42578125" customWidth="1"/>
    <col min="9998" max="9998" width="17.5703125" customWidth="1"/>
    <col min="9999" max="9999" width="18.85546875" customWidth="1"/>
    <col min="10000" max="10000" width="18.7109375" customWidth="1"/>
    <col min="10001" max="10002" width="15.85546875" customWidth="1"/>
    <col min="10003" max="10003" width="11.85546875" customWidth="1"/>
    <col min="10004" max="10004" width="8" customWidth="1"/>
    <col min="10005" max="10005" width="9.140625" customWidth="1"/>
    <col min="10006" max="10006" width="11.7109375" customWidth="1"/>
    <col min="10007" max="10007" width="10" customWidth="1"/>
    <col min="10008" max="10008" width="9.140625" customWidth="1"/>
    <col min="10009" max="10010" width="9.28515625" customWidth="1"/>
    <col min="10011" max="10011" width="9" customWidth="1"/>
    <col min="10012" max="10012" width="8.5703125" customWidth="1"/>
    <col min="10013" max="10013" width="9.140625" customWidth="1"/>
    <col min="10014" max="10014" width="8.140625" customWidth="1"/>
    <col min="10015" max="10018" width="15.42578125" customWidth="1"/>
    <col min="10019" max="10019" width="11.7109375" customWidth="1"/>
    <col min="10020" max="10020" width="66.28515625" customWidth="1"/>
    <col min="10021" max="10021" width="9.5703125" customWidth="1"/>
    <col min="10022" max="10022" width="60.42578125" customWidth="1"/>
    <col min="10023" max="10023" width="13.42578125" customWidth="1"/>
    <col min="10024" max="10024" width="56.140625" customWidth="1"/>
    <col min="10025" max="10025" width="9.5703125" customWidth="1"/>
    <col min="10026" max="10026" width="58.7109375" customWidth="1"/>
    <col min="10027" max="10027" width="9.5703125" customWidth="1"/>
    <col min="10245" max="10245" width="16.140625" customWidth="1"/>
    <col min="10246" max="10246" width="43.140625" customWidth="1"/>
    <col min="10247" max="10247" width="29.5703125" customWidth="1"/>
    <col min="10248" max="10248" width="34.140625" customWidth="1"/>
    <col min="10249" max="10249" width="7.5703125" customWidth="1"/>
    <col min="10250" max="10250" width="26.42578125" customWidth="1"/>
    <col min="10251" max="10251" width="17.140625" customWidth="1"/>
    <col min="10252" max="10252" width="19.140625" customWidth="1"/>
    <col min="10253" max="10253" width="18.42578125" customWidth="1"/>
    <col min="10254" max="10254" width="17.5703125" customWidth="1"/>
    <col min="10255" max="10255" width="18.85546875" customWidth="1"/>
    <col min="10256" max="10256" width="18.7109375" customWidth="1"/>
    <col min="10257" max="10258" width="15.85546875" customWidth="1"/>
    <col min="10259" max="10259" width="11.85546875" customWidth="1"/>
    <col min="10260" max="10260" width="8" customWidth="1"/>
    <col min="10261" max="10261" width="9.140625" customWidth="1"/>
    <col min="10262" max="10262" width="11.7109375" customWidth="1"/>
    <col min="10263" max="10263" width="10" customWidth="1"/>
    <col min="10264" max="10264" width="9.140625" customWidth="1"/>
    <col min="10265" max="10266" width="9.28515625" customWidth="1"/>
    <col min="10267" max="10267" width="9" customWidth="1"/>
    <col min="10268" max="10268" width="8.5703125" customWidth="1"/>
    <col min="10269" max="10269" width="9.140625" customWidth="1"/>
    <col min="10270" max="10270" width="8.140625" customWidth="1"/>
    <col min="10271" max="10274" width="15.42578125" customWidth="1"/>
    <col min="10275" max="10275" width="11.7109375" customWidth="1"/>
    <col min="10276" max="10276" width="66.28515625" customWidth="1"/>
    <col min="10277" max="10277" width="9.5703125" customWidth="1"/>
    <col min="10278" max="10278" width="60.42578125" customWidth="1"/>
    <col min="10279" max="10279" width="13.42578125" customWidth="1"/>
    <col min="10280" max="10280" width="56.140625" customWidth="1"/>
    <col min="10281" max="10281" width="9.5703125" customWidth="1"/>
    <col min="10282" max="10282" width="58.7109375" customWidth="1"/>
    <col min="10283" max="10283" width="9.5703125" customWidth="1"/>
    <col min="10501" max="10501" width="16.140625" customWidth="1"/>
    <col min="10502" max="10502" width="43.140625" customWidth="1"/>
    <col min="10503" max="10503" width="29.5703125" customWidth="1"/>
    <col min="10504" max="10504" width="34.140625" customWidth="1"/>
    <col min="10505" max="10505" width="7.5703125" customWidth="1"/>
    <col min="10506" max="10506" width="26.42578125" customWidth="1"/>
    <col min="10507" max="10507" width="17.140625" customWidth="1"/>
    <col min="10508" max="10508" width="19.140625" customWidth="1"/>
    <col min="10509" max="10509" width="18.42578125" customWidth="1"/>
    <col min="10510" max="10510" width="17.5703125" customWidth="1"/>
    <col min="10511" max="10511" width="18.85546875" customWidth="1"/>
    <col min="10512" max="10512" width="18.7109375" customWidth="1"/>
    <col min="10513" max="10514" width="15.85546875" customWidth="1"/>
    <col min="10515" max="10515" width="11.85546875" customWidth="1"/>
    <col min="10516" max="10516" width="8" customWidth="1"/>
    <col min="10517" max="10517" width="9.140625" customWidth="1"/>
    <col min="10518" max="10518" width="11.7109375" customWidth="1"/>
    <col min="10519" max="10519" width="10" customWidth="1"/>
    <col min="10520" max="10520" width="9.140625" customWidth="1"/>
    <col min="10521" max="10522" width="9.28515625" customWidth="1"/>
    <col min="10523" max="10523" width="9" customWidth="1"/>
    <col min="10524" max="10524" width="8.5703125" customWidth="1"/>
    <col min="10525" max="10525" width="9.140625" customWidth="1"/>
    <col min="10526" max="10526" width="8.140625" customWidth="1"/>
    <col min="10527" max="10530" width="15.42578125" customWidth="1"/>
    <col min="10531" max="10531" width="11.7109375" customWidth="1"/>
    <col min="10532" max="10532" width="66.28515625" customWidth="1"/>
    <col min="10533" max="10533" width="9.5703125" customWidth="1"/>
    <col min="10534" max="10534" width="60.42578125" customWidth="1"/>
    <col min="10535" max="10535" width="13.42578125" customWidth="1"/>
    <col min="10536" max="10536" width="56.140625" customWidth="1"/>
    <col min="10537" max="10537" width="9.5703125" customWidth="1"/>
    <col min="10538" max="10538" width="58.7109375" customWidth="1"/>
    <col min="10539" max="10539" width="9.5703125" customWidth="1"/>
    <col min="10757" max="10757" width="16.140625" customWidth="1"/>
    <col min="10758" max="10758" width="43.140625" customWidth="1"/>
    <col min="10759" max="10759" width="29.5703125" customWidth="1"/>
    <col min="10760" max="10760" width="34.140625" customWidth="1"/>
    <col min="10761" max="10761" width="7.5703125" customWidth="1"/>
    <col min="10762" max="10762" width="26.42578125" customWidth="1"/>
    <col min="10763" max="10763" width="17.140625" customWidth="1"/>
    <col min="10764" max="10764" width="19.140625" customWidth="1"/>
    <col min="10765" max="10765" width="18.42578125" customWidth="1"/>
    <col min="10766" max="10766" width="17.5703125" customWidth="1"/>
    <col min="10767" max="10767" width="18.85546875" customWidth="1"/>
    <col min="10768" max="10768" width="18.7109375" customWidth="1"/>
    <col min="10769" max="10770" width="15.85546875" customWidth="1"/>
    <col min="10771" max="10771" width="11.85546875" customWidth="1"/>
    <col min="10772" max="10772" width="8" customWidth="1"/>
    <col min="10773" max="10773" width="9.140625" customWidth="1"/>
    <col min="10774" max="10774" width="11.7109375" customWidth="1"/>
    <col min="10775" max="10775" width="10" customWidth="1"/>
    <col min="10776" max="10776" width="9.140625" customWidth="1"/>
    <col min="10777" max="10778" width="9.28515625" customWidth="1"/>
    <col min="10779" max="10779" width="9" customWidth="1"/>
    <col min="10780" max="10780" width="8.5703125" customWidth="1"/>
    <col min="10781" max="10781" width="9.140625" customWidth="1"/>
    <col min="10782" max="10782" width="8.140625" customWidth="1"/>
    <col min="10783" max="10786" width="15.42578125" customWidth="1"/>
    <col min="10787" max="10787" width="11.7109375" customWidth="1"/>
    <col min="10788" max="10788" width="66.28515625" customWidth="1"/>
    <col min="10789" max="10789" width="9.5703125" customWidth="1"/>
    <col min="10790" max="10790" width="60.42578125" customWidth="1"/>
    <col min="10791" max="10791" width="13.42578125" customWidth="1"/>
    <col min="10792" max="10792" width="56.140625" customWidth="1"/>
    <col min="10793" max="10793" width="9.5703125" customWidth="1"/>
    <col min="10794" max="10794" width="58.7109375" customWidth="1"/>
    <col min="10795" max="10795" width="9.5703125" customWidth="1"/>
    <col min="11013" max="11013" width="16.140625" customWidth="1"/>
    <col min="11014" max="11014" width="43.140625" customWidth="1"/>
    <col min="11015" max="11015" width="29.5703125" customWidth="1"/>
    <col min="11016" max="11016" width="34.140625" customWidth="1"/>
    <col min="11017" max="11017" width="7.5703125" customWidth="1"/>
    <col min="11018" max="11018" width="26.42578125" customWidth="1"/>
    <col min="11019" max="11019" width="17.140625" customWidth="1"/>
    <col min="11020" max="11020" width="19.140625" customWidth="1"/>
    <col min="11021" max="11021" width="18.42578125" customWidth="1"/>
    <col min="11022" max="11022" width="17.5703125" customWidth="1"/>
    <col min="11023" max="11023" width="18.85546875" customWidth="1"/>
    <col min="11024" max="11024" width="18.7109375" customWidth="1"/>
    <col min="11025" max="11026" width="15.85546875" customWidth="1"/>
    <col min="11027" max="11027" width="11.85546875" customWidth="1"/>
    <col min="11028" max="11028" width="8" customWidth="1"/>
    <col min="11029" max="11029" width="9.140625" customWidth="1"/>
    <col min="11030" max="11030" width="11.7109375" customWidth="1"/>
    <col min="11031" max="11031" width="10" customWidth="1"/>
    <col min="11032" max="11032" width="9.140625" customWidth="1"/>
    <col min="11033" max="11034" width="9.28515625" customWidth="1"/>
    <col min="11035" max="11035" width="9" customWidth="1"/>
    <col min="11036" max="11036" width="8.5703125" customWidth="1"/>
    <col min="11037" max="11037" width="9.140625" customWidth="1"/>
    <col min="11038" max="11038" width="8.140625" customWidth="1"/>
    <col min="11039" max="11042" width="15.42578125" customWidth="1"/>
    <col min="11043" max="11043" width="11.7109375" customWidth="1"/>
    <col min="11044" max="11044" width="66.28515625" customWidth="1"/>
    <col min="11045" max="11045" width="9.5703125" customWidth="1"/>
    <col min="11046" max="11046" width="60.42578125" customWidth="1"/>
    <col min="11047" max="11047" width="13.42578125" customWidth="1"/>
    <col min="11048" max="11048" width="56.140625" customWidth="1"/>
    <col min="11049" max="11049" width="9.5703125" customWidth="1"/>
    <col min="11050" max="11050" width="58.7109375" customWidth="1"/>
    <col min="11051" max="11051" width="9.5703125" customWidth="1"/>
    <col min="11269" max="11269" width="16.140625" customWidth="1"/>
    <col min="11270" max="11270" width="43.140625" customWidth="1"/>
    <col min="11271" max="11271" width="29.5703125" customWidth="1"/>
    <col min="11272" max="11272" width="34.140625" customWidth="1"/>
    <col min="11273" max="11273" width="7.5703125" customWidth="1"/>
    <col min="11274" max="11274" width="26.42578125" customWidth="1"/>
    <col min="11275" max="11275" width="17.140625" customWidth="1"/>
    <col min="11276" max="11276" width="19.140625" customWidth="1"/>
    <col min="11277" max="11277" width="18.42578125" customWidth="1"/>
    <col min="11278" max="11278" width="17.5703125" customWidth="1"/>
    <col min="11279" max="11279" width="18.85546875" customWidth="1"/>
    <col min="11280" max="11280" width="18.7109375" customWidth="1"/>
    <col min="11281" max="11282" width="15.85546875" customWidth="1"/>
    <col min="11283" max="11283" width="11.85546875" customWidth="1"/>
    <col min="11284" max="11284" width="8" customWidth="1"/>
    <col min="11285" max="11285" width="9.140625" customWidth="1"/>
    <col min="11286" max="11286" width="11.7109375" customWidth="1"/>
    <col min="11287" max="11287" width="10" customWidth="1"/>
    <col min="11288" max="11288" width="9.140625" customWidth="1"/>
    <col min="11289" max="11290" width="9.28515625" customWidth="1"/>
    <col min="11291" max="11291" width="9" customWidth="1"/>
    <col min="11292" max="11292" width="8.5703125" customWidth="1"/>
    <col min="11293" max="11293" width="9.140625" customWidth="1"/>
    <col min="11294" max="11294" width="8.140625" customWidth="1"/>
    <col min="11295" max="11298" width="15.42578125" customWidth="1"/>
    <col min="11299" max="11299" width="11.7109375" customWidth="1"/>
    <col min="11300" max="11300" width="66.28515625" customWidth="1"/>
    <col min="11301" max="11301" width="9.5703125" customWidth="1"/>
    <col min="11302" max="11302" width="60.42578125" customWidth="1"/>
    <col min="11303" max="11303" width="13.42578125" customWidth="1"/>
    <col min="11304" max="11304" width="56.140625" customWidth="1"/>
    <col min="11305" max="11305" width="9.5703125" customWidth="1"/>
    <col min="11306" max="11306" width="58.7109375" customWidth="1"/>
    <col min="11307" max="11307" width="9.5703125" customWidth="1"/>
    <col min="11525" max="11525" width="16.140625" customWidth="1"/>
    <col min="11526" max="11526" width="43.140625" customWidth="1"/>
    <col min="11527" max="11527" width="29.5703125" customWidth="1"/>
    <col min="11528" max="11528" width="34.140625" customWidth="1"/>
    <col min="11529" max="11529" width="7.5703125" customWidth="1"/>
    <col min="11530" max="11530" width="26.42578125" customWidth="1"/>
    <col min="11531" max="11531" width="17.140625" customWidth="1"/>
    <col min="11532" max="11532" width="19.140625" customWidth="1"/>
    <col min="11533" max="11533" width="18.42578125" customWidth="1"/>
    <col min="11534" max="11534" width="17.5703125" customWidth="1"/>
    <col min="11535" max="11535" width="18.85546875" customWidth="1"/>
    <col min="11536" max="11536" width="18.7109375" customWidth="1"/>
    <col min="11537" max="11538" width="15.85546875" customWidth="1"/>
    <col min="11539" max="11539" width="11.85546875" customWidth="1"/>
    <col min="11540" max="11540" width="8" customWidth="1"/>
    <col min="11541" max="11541" width="9.140625" customWidth="1"/>
    <col min="11542" max="11542" width="11.7109375" customWidth="1"/>
    <col min="11543" max="11543" width="10" customWidth="1"/>
    <col min="11544" max="11544" width="9.140625" customWidth="1"/>
    <col min="11545" max="11546" width="9.28515625" customWidth="1"/>
    <col min="11547" max="11547" width="9" customWidth="1"/>
    <col min="11548" max="11548" width="8.5703125" customWidth="1"/>
    <col min="11549" max="11549" width="9.140625" customWidth="1"/>
    <col min="11550" max="11550" width="8.140625" customWidth="1"/>
    <col min="11551" max="11554" width="15.42578125" customWidth="1"/>
    <col min="11555" max="11555" width="11.7109375" customWidth="1"/>
    <col min="11556" max="11556" width="66.28515625" customWidth="1"/>
    <col min="11557" max="11557" width="9.5703125" customWidth="1"/>
    <col min="11558" max="11558" width="60.42578125" customWidth="1"/>
    <col min="11559" max="11559" width="13.42578125" customWidth="1"/>
    <col min="11560" max="11560" width="56.140625" customWidth="1"/>
    <col min="11561" max="11561" width="9.5703125" customWidth="1"/>
    <col min="11562" max="11562" width="58.7109375" customWidth="1"/>
    <col min="11563" max="11563" width="9.5703125" customWidth="1"/>
    <col min="11781" max="11781" width="16.140625" customWidth="1"/>
    <col min="11782" max="11782" width="43.140625" customWidth="1"/>
    <col min="11783" max="11783" width="29.5703125" customWidth="1"/>
    <col min="11784" max="11784" width="34.140625" customWidth="1"/>
    <col min="11785" max="11785" width="7.5703125" customWidth="1"/>
    <col min="11786" max="11786" width="26.42578125" customWidth="1"/>
    <col min="11787" max="11787" width="17.140625" customWidth="1"/>
    <col min="11788" max="11788" width="19.140625" customWidth="1"/>
    <col min="11789" max="11789" width="18.42578125" customWidth="1"/>
    <col min="11790" max="11790" width="17.5703125" customWidth="1"/>
    <col min="11791" max="11791" width="18.85546875" customWidth="1"/>
    <col min="11792" max="11792" width="18.7109375" customWidth="1"/>
    <col min="11793" max="11794" width="15.85546875" customWidth="1"/>
    <col min="11795" max="11795" width="11.85546875" customWidth="1"/>
    <col min="11796" max="11796" width="8" customWidth="1"/>
    <col min="11797" max="11797" width="9.140625" customWidth="1"/>
    <col min="11798" max="11798" width="11.7109375" customWidth="1"/>
    <col min="11799" max="11799" width="10" customWidth="1"/>
    <col min="11800" max="11800" width="9.140625" customWidth="1"/>
    <col min="11801" max="11802" width="9.28515625" customWidth="1"/>
    <col min="11803" max="11803" width="9" customWidth="1"/>
    <col min="11804" max="11804" width="8.5703125" customWidth="1"/>
    <col min="11805" max="11805" width="9.140625" customWidth="1"/>
    <col min="11806" max="11806" width="8.140625" customWidth="1"/>
    <col min="11807" max="11810" width="15.42578125" customWidth="1"/>
    <col min="11811" max="11811" width="11.7109375" customWidth="1"/>
    <col min="11812" max="11812" width="66.28515625" customWidth="1"/>
    <col min="11813" max="11813" width="9.5703125" customWidth="1"/>
    <col min="11814" max="11814" width="60.42578125" customWidth="1"/>
    <col min="11815" max="11815" width="13.42578125" customWidth="1"/>
    <col min="11816" max="11816" width="56.140625" customWidth="1"/>
    <col min="11817" max="11817" width="9.5703125" customWidth="1"/>
    <col min="11818" max="11818" width="58.7109375" customWidth="1"/>
    <col min="11819" max="11819" width="9.5703125" customWidth="1"/>
    <col min="12037" max="12037" width="16.140625" customWidth="1"/>
    <col min="12038" max="12038" width="43.140625" customWidth="1"/>
    <col min="12039" max="12039" width="29.5703125" customWidth="1"/>
    <col min="12040" max="12040" width="34.140625" customWidth="1"/>
    <col min="12041" max="12041" width="7.5703125" customWidth="1"/>
    <col min="12042" max="12042" width="26.42578125" customWidth="1"/>
    <col min="12043" max="12043" width="17.140625" customWidth="1"/>
    <col min="12044" max="12044" width="19.140625" customWidth="1"/>
    <col min="12045" max="12045" width="18.42578125" customWidth="1"/>
    <col min="12046" max="12046" width="17.5703125" customWidth="1"/>
    <col min="12047" max="12047" width="18.85546875" customWidth="1"/>
    <col min="12048" max="12048" width="18.7109375" customWidth="1"/>
    <col min="12049" max="12050" width="15.85546875" customWidth="1"/>
    <col min="12051" max="12051" width="11.85546875" customWidth="1"/>
    <col min="12052" max="12052" width="8" customWidth="1"/>
    <col min="12053" max="12053" width="9.140625" customWidth="1"/>
    <col min="12054" max="12054" width="11.7109375" customWidth="1"/>
    <col min="12055" max="12055" width="10" customWidth="1"/>
    <col min="12056" max="12056" width="9.140625" customWidth="1"/>
    <col min="12057" max="12058" width="9.28515625" customWidth="1"/>
    <col min="12059" max="12059" width="9" customWidth="1"/>
    <col min="12060" max="12060" width="8.5703125" customWidth="1"/>
    <col min="12061" max="12061" width="9.140625" customWidth="1"/>
    <col min="12062" max="12062" width="8.140625" customWidth="1"/>
    <col min="12063" max="12066" width="15.42578125" customWidth="1"/>
    <col min="12067" max="12067" width="11.7109375" customWidth="1"/>
    <col min="12068" max="12068" width="66.28515625" customWidth="1"/>
    <col min="12069" max="12069" width="9.5703125" customWidth="1"/>
    <col min="12070" max="12070" width="60.42578125" customWidth="1"/>
    <col min="12071" max="12071" width="13.42578125" customWidth="1"/>
    <col min="12072" max="12072" width="56.140625" customWidth="1"/>
    <col min="12073" max="12073" width="9.5703125" customWidth="1"/>
    <col min="12074" max="12074" width="58.7109375" customWidth="1"/>
    <col min="12075" max="12075" width="9.5703125" customWidth="1"/>
    <col min="12293" max="12293" width="16.140625" customWidth="1"/>
    <col min="12294" max="12294" width="43.140625" customWidth="1"/>
    <col min="12295" max="12295" width="29.5703125" customWidth="1"/>
    <col min="12296" max="12296" width="34.140625" customWidth="1"/>
    <col min="12297" max="12297" width="7.5703125" customWidth="1"/>
    <col min="12298" max="12298" width="26.42578125" customWidth="1"/>
    <col min="12299" max="12299" width="17.140625" customWidth="1"/>
    <col min="12300" max="12300" width="19.140625" customWidth="1"/>
    <col min="12301" max="12301" width="18.42578125" customWidth="1"/>
    <col min="12302" max="12302" width="17.5703125" customWidth="1"/>
    <col min="12303" max="12303" width="18.85546875" customWidth="1"/>
    <col min="12304" max="12304" width="18.7109375" customWidth="1"/>
    <col min="12305" max="12306" width="15.85546875" customWidth="1"/>
    <col min="12307" max="12307" width="11.85546875" customWidth="1"/>
    <col min="12308" max="12308" width="8" customWidth="1"/>
    <col min="12309" max="12309" width="9.140625" customWidth="1"/>
    <col min="12310" max="12310" width="11.7109375" customWidth="1"/>
    <col min="12311" max="12311" width="10" customWidth="1"/>
    <col min="12312" max="12312" width="9.140625" customWidth="1"/>
    <col min="12313" max="12314" width="9.28515625" customWidth="1"/>
    <col min="12315" max="12315" width="9" customWidth="1"/>
    <col min="12316" max="12316" width="8.5703125" customWidth="1"/>
    <col min="12317" max="12317" width="9.140625" customWidth="1"/>
    <col min="12318" max="12318" width="8.140625" customWidth="1"/>
    <col min="12319" max="12322" width="15.42578125" customWidth="1"/>
    <col min="12323" max="12323" width="11.7109375" customWidth="1"/>
    <col min="12324" max="12324" width="66.28515625" customWidth="1"/>
    <col min="12325" max="12325" width="9.5703125" customWidth="1"/>
    <col min="12326" max="12326" width="60.42578125" customWidth="1"/>
    <col min="12327" max="12327" width="13.42578125" customWidth="1"/>
    <col min="12328" max="12328" width="56.140625" customWidth="1"/>
    <col min="12329" max="12329" width="9.5703125" customWidth="1"/>
    <col min="12330" max="12330" width="58.7109375" customWidth="1"/>
    <col min="12331" max="12331" width="9.5703125" customWidth="1"/>
    <col min="12549" max="12549" width="16.140625" customWidth="1"/>
    <col min="12550" max="12550" width="43.140625" customWidth="1"/>
    <col min="12551" max="12551" width="29.5703125" customWidth="1"/>
    <col min="12552" max="12552" width="34.140625" customWidth="1"/>
    <col min="12553" max="12553" width="7.5703125" customWidth="1"/>
    <col min="12554" max="12554" width="26.42578125" customWidth="1"/>
    <col min="12555" max="12555" width="17.140625" customWidth="1"/>
    <col min="12556" max="12556" width="19.140625" customWidth="1"/>
    <col min="12557" max="12557" width="18.42578125" customWidth="1"/>
    <col min="12558" max="12558" width="17.5703125" customWidth="1"/>
    <col min="12559" max="12559" width="18.85546875" customWidth="1"/>
    <col min="12560" max="12560" width="18.7109375" customWidth="1"/>
    <col min="12561" max="12562" width="15.85546875" customWidth="1"/>
    <col min="12563" max="12563" width="11.85546875" customWidth="1"/>
    <col min="12564" max="12564" width="8" customWidth="1"/>
    <col min="12565" max="12565" width="9.140625" customWidth="1"/>
    <col min="12566" max="12566" width="11.7109375" customWidth="1"/>
    <col min="12567" max="12567" width="10" customWidth="1"/>
    <col min="12568" max="12568" width="9.140625" customWidth="1"/>
    <col min="12569" max="12570" width="9.28515625" customWidth="1"/>
    <col min="12571" max="12571" width="9" customWidth="1"/>
    <col min="12572" max="12572" width="8.5703125" customWidth="1"/>
    <col min="12573" max="12573" width="9.140625" customWidth="1"/>
    <col min="12574" max="12574" width="8.140625" customWidth="1"/>
    <col min="12575" max="12578" width="15.42578125" customWidth="1"/>
    <col min="12579" max="12579" width="11.7109375" customWidth="1"/>
    <col min="12580" max="12580" width="66.28515625" customWidth="1"/>
    <col min="12581" max="12581" width="9.5703125" customWidth="1"/>
    <col min="12582" max="12582" width="60.42578125" customWidth="1"/>
    <col min="12583" max="12583" width="13.42578125" customWidth="1"/>
    <col min="12584" max="12584" width="56.140625" customWidth="1"/>
    <col min="12585" max="12585" width="9.5703125" customWidth="1"/>
    <col min="12586" max="12586" width="58.7109375" customWidth="1"/>
    <col min="12587" max="12587" width="9.5703125" customWidth="1"/>
    <col min="12805" max="12805" width="16.140625" customWidth="1"/>
    <col min="12806" max="12806" width="43.140625" customWidth="1"/>
    <col min="12807" max="12807" width="29.5703125" customWidth="1"/>
    <col min="12808" max="12808" width="34.140625" customWidth="1"/>
    <col min="12809" max="12809" width="7.5703125" customWidth="1"/>
    <col min="12810" max="12810" width="26.42578125" customWidth="1"/>
    <col min="12811" max="12811" width="17.140625" customWidth="1"/>
    <col min="12812" max="12812" width="19.140625" customWidth="1"/>
    <col min="12813" max="12813" width="18.42578125" customWidth="1"/>
    <col min="12814" max="12814" width="17.5703125" customWidth="1"/>
    <col min="12815" max="12815" width="18.85546875" customWidth="1"/>
    <col min="12816" max="12816" width="18.7109375" customWidth="1"/>
    <col min="12817" max="12818" width="15.85546875" customWidth="1"/>
    <col min="12819" max="12819" width="11.85546875" customWidth="1"/>
    <col min="12820" max="12820" width="8" customWidth="1"/>
    <col min="12821" max="12821" width="9.140625" customWidth="1"/>
    <col min="12822" max="12822" width="11.7109375" customWidth="1"/>
    <col min="12823" max="12823" width="10" customWidth="1"/>
    <col min="12824" max="12824" width="9.140625" customWidth="1"/>
    <col min="12825" max="12826" width="9.28515625" customWidth="1"/>
    <col min="12827" max="12827" width="9" customWidth="1"/>
    <col min="12828" max="12828" width="8.5703125" customWidth="1"/>
    <col min="12829" max="12829" width="9.140625" customWidth="1"/>
    <col min="12830" max="12830" width="8.140625" customWidth="1"/>
    <col min="12831" max="12834" width="15.42578125" customWidth="1"/>
    <col min="12835" max="12835" width="11.7109375" customWidth="1"/>
    <col min="12836" max="12836" width="66.28515625" customWidth="1"/>
    <col min="12837" max="12837" width="9.5703125" customWidth="1"/>
    <col min="12838" max="12838" width="60.42578125" customWidth="1"/>
    <col min="12839" max="12839" width="13.42578125" customWidth="1"/>
    <col min="12840" max="12840" width="56.140625" customWidth="1"/>
    <col min="12841" max="12841" width="9.5703125" customWidth="1"/>
    <col min="12842" max="12842" width="58.7109375" customWidth="1"/>
    <col min="12843" max="12843" width="9.5703125" customWidth="1"/>
    <col min="13061" max="13061" width="16.140625" customWidth="1"/>
    <col min="13062" max="13062" width="43.140625" customWidth="1"/>
    <col min="13063" max="13063" width="29.5703125" customWidth="1"/>
    <col min="13064" max="13064" width="34.140625" customWidth="1"/>
    <col min="13065" max="13065" width="7.5703125" customWidth="1"/>
    <col min="13066" max="13066" width="26.42578125" customWidth="1"/>
    <col min="13067" max="13067" width="17.140625" customWidth="1"/>
    <col min="13068" max="13068" width="19.140625" customWidth="1"/>
    <col min="13069" max="13069" width="18.42578125" customWidth="1"/>
    <col min="13070" max="13070" width="17.5703125" customWidth="1"/>
    <col min="13071" max="13071" width="18.85546875" customWidth="1"/>
    <col min="13072" max="13072" width="18.7109375" customWidth="1"/>
    <col min="13073" max="13074" width="15.85546875" customWidth="1"/>
    <col min="13075" max="13075" width="11.85546875" customWidth="1"/>
    <col min="13076" max="13076" width="8" customWidth="1"/>
    <col min="13077" max="13077" width="9.140625" customWidth="1"/>
    <col min="13078" max="13078" width="11.7109375" customWidth="1"/>
    <col min="13079" max="13079" width="10" customWidth="1"/>
    <col min="13080" max="13080" width="9.140625" customWidth="1"/>
    <col min="13081" max="13082" width="9.28515625" customWidth="1"/>
    <col min="13083" max="13083" width="9" customWidth="1"/>
    <col min="13084" max="13084" width="8.5703125" customWidth="1"/>
    <col min="13085" max="13085" width="9.140625" customWidth="1"/>
    <col min="13086" max="13086" width="8.140625" customWidth="1"/>
    <col min="13087" max="13090" width="15.42578125" customWidth="1"/>
    <col min="13091" max="13091" width="11.7109375" customWidth="1"/>
    <col min="13092" max="13092" width="66.28515625" customWidth="1"/>
    <col min="13093" max="13093" width="9.5703125" customWidth="1"/>
    <col min="13094" max="13094" width="60.42578125" customWidth="1"/>
    <col min="13095" max="13095" width="13.42578125" customWidth="1"/>
    <col min="13096" max="13096" width="56.140625" customWidth="1"/>
    <col min="13097" max="13097" width="9.5703125" customWidth="1"/>
    <col min="13098" max="13098" width="58.7109375" customWidth="1"/>
    <col min="13099" max="13099" width="9.5703125" customWidth="1"/>
    <col min="13317" max="13317" width="16.140625" customWidth="1"/>
    <col min="13318" max="13318" width="43.140625" customWidth="1"/>
    <col min="13319" max="13319" width="29.5703125" customWidth="1"/>
    <col min="13320" max="13320" width="34.140625" customWidth="1"/>
    <col min="13321" max="13321" width="7.5703125" customWidth="1"/>
    <col min="13322" max="13322" width="26.42578125" customWidth="1"/>
    <col min="13323" max="13323" width="17.140625" customWidth="1"/>
    <col min="13324" max="13324" width="19.140625" customWidth="1"/>
    <col min="13325" max="13325" width="18.42578125" customWidth="1"/>
    <col min="13326" max="13326" width="17.5703125" customWidth="1"/>
    <col min="13327" max="13327" width="18.85546875" customWidth="1"/>
    <col min="13328" max="13328" width="18.7109375" customWidth="1"/>
    <col min="13329" max="13330" width="15.85546875" customWidth="1"/>
    <col min="13331" max="13331" width="11.85546875" customWidth="1"/>
    <col min="13332" max="13332" width="8" customWidth="1"/>
    <col min="13333" max="13333" width="9.140625" customWidth="1"/>
    <col min="13334" max="13334" width="11.7109375" customWidth="1"/>
    <col min="13335" max="13335" width="10" customWidth="1"/>
    <col min="13336" max="13336" width="9.140625" customWidth="1"/>
    <col min="13337" max="13338" width="9.28515625" customWidth="1"/>
    <col min="13339" max="13339" width="9" customWidth="1"/>
    <col min="13340" max="13340" width="8.5703125" customWidth="1"/>
    <col min="13341" max="13341" width="9.140625" customWidth="1"/>
    <col min="13342" max="13342" width="8.140625" customWidth="1"/>
    <col min="13343" max="13346" width="15.42578125" customWidth="1"/>
    <col min="13347" max="13347" width="11.7109375" customWidth="1"/>
    <col min="13348" max="13348" width="66.28515625" customWidth="1"/>
    <col min="13349" max="13349" width="9.5703125" customWidth="1"/>
    <col min="13350" max="13350" width="60.42578125" customWidth="1"/>
    <col min="13351" max="13351" width="13.42578125" customWidth="1"/>
    <col min="13352" max="13352" width="56.140625" customWidth="1"/>
    <col min="13353" max="13353" width="9.5703125" customWidth="1"/>
    <col min="13354" max="13354" width="58.7109375" customWidth="1"/>
    <col min="13355" max="13355" width="9.5703125" customWidth="1"/>
    <col min="13573" max="13573" width="16.140625" customWidth="1"/>
    <col min="13574" max="13574" width="43.140625" customWidth="1"/>
    <col min="13575" max="13575" width="29.5703125" customWidth="1"/>
    <col min="13576" max="13576" width="34.140625" customWidth="1"/>
    <col min="13577" max="13577" width="7.5703125" customWidth="1"/>
    <col min="13578" max="13578" width="26.42578125" customWidth="1"/>
    <col min="13579" max="13579" width="17.140625" customWidth="1"/>
    <col min="13580" max="13580" width="19.140625" customWidth="1"/>
    <col min="13581" max="13581" width="18.42578125" customWidth="1"/>
    <col min="13582" max="13582" width="17.5703125" customWidth="1"/>
    <col min="13583" max="13583" width="18.85546875" customWidth="1"/>
    <col min="13584" max="13584" width="18.7109375" customWidth="1"/>
    <col min="13585" max="13586" width="15.85546875" customWidth="1"/>
    <col min="13587" max="13587" width="11.85546875" customWidth="1"/>
    <col min="13588" max="13588" width="8" customWidth="1"/>
    <col min="13589" max="13589" width="9.140625" customWidth="1"/>
    <col min="13590" max="13590" width="11.7109375" customWidth="1"/>
    <col min="13591" max="13591" width="10" customWidth="1"/>
    <col min="13592" max="13592" width="9.140625" customWidth="1"/>
    <col min="13593" max="13594" width="9.28515625" customWidth="1"/>
    <col min="13595" max="13595" width="9" customWidth="1"/>
    <col min="13596" max="13596" width="8.5703125" customWidth="1"/>
    <col min="13597" max="13597" width="9.140625" customWidth="1"/>
    <col min="13598" max="13598" width="8.140625" customWidth="1"/>
    <col min="13599" max="13602" width="15.42578125" customWidth="1"/>
    <col min="13603" max="13603" width="11.7109375" customWidth="1"/>
    <col min="13604" max="13604" width="66.28515625" customWidth="1"/>
    <col min="13605" max="13605" width="9.5703125" customWidth="1"/>
    <col min="13606" max="13606" width="60.42578125" customWidth="1"/>
    <col min="13607" max="13607" width="13.42578125" customWidth="1"/>
    <col min="13608" max="13608" width="56.140625" customWidth="1"/>
    <col min="13609" max="13609" width="9.5703125" customWidth="1"/>
    <col min="13610" max="13610" width="58.7109375" customWidth="1"/>
    <col min="13611" max="13611" width="9.5703125" customWidth="1"/>
    <col min="13829" max="13829" width="16.140625" customWidth="1"/>
    <col min="13830" max="13830" width="43.140625" customWidth="1"/>
    <col min="13831" max="13831" width="29.5703125" customWidth="1"/>
    <col min="13832" max="13832" width="34.140625" customWidth="1"/>
    <col min="13833" max="13833" width="7.5703125" customWidth="1"/>
    <col min="13834" max="13834" width="26.42578125" customWidth="1"/>
    <col min="13835" max="13835" width="17.140625" customWidth="1"/>
    <col min="13836" max="13836" width="19.140625" customWidth="1"/>
    <col min="13837" max="13837" width="18.42578125" customWidth="1"/>
    <col min="13838" max="13838" width="17.5703125" customWidth="1"/>
    <col min="13839" max="13839" width="18.85546875" customWidth="1"/>
    <col min="13840" max="13840" width="18.7109375" customWidth="1"/>
    <col min="13841" max="13842" width="15.85546875" customWidth="1"/>
    <col min="13843" max="13843" width="11.85546875" customWidth="1"/>
    <col min="13844" max="13844" width="8" customWidth="1"/>
    <col min="13845" max="13845" width="9.140625" customWidth="1"/>
    <col min="13846" max="13846" width="11.7109375" customWidth="1"/>
    <col min="13847" max="13847" width="10" customWidth="1"/>
    <col min="13848" max="13848" width="9.140625" customWidth="1"/>
    <col min="13849" max="13850" width="9.28515625" customWidth="1"/>
    <col min="13851" max="13851" width="9" customWidth="1"/>
    <col min="13852" max="13852" width="8.5703125" customWidth="1"/>
    <col min="13853" max="13853" width="9.140625" customWidth="1"/>
    <col min="13854" max="13854" width="8.140625" customWidth="1"/>
    <col min="13855" max="13858" width="15.42578125" customWidth="1"/>
    <col min="13859" max="13859" width="11.7109375" customWidth="1"/>
    <col min="13860" max="13860" width="66.28515625" customWidth="1"/>
    <col min="13861" max="13861" width="9.5703125" customWidth="1"/>
    <col min="13862" max="13862" width="60.42578125" customWidth="1"/>
    <col min="13863" max="13863" width="13.42578125" customWidth="1"/>
    <col min="13864" max="13864" width="56.140625" customWidth="1"/>
    <col min="13865" max="13865" width="9.5703125" customWidth="1"/>
    <col min="13866" max="13866" width="58.7109375" customWidth="1"/>
    <col min="13867" max="13867" width="9.5703125" customWidth="1"/>
    <col min="14085" max="14085" width="16.140625" customWidth="1"/>
    <col min="14086" max="14086" width="43.140625" customWidth="1"/>
    <col min="14087" max="14087" width="29.5703125" customWidth="1"/>
    <col min="14088" max="14088" width="34.140625" customWidth="1"/>
    <col min="14089" max="14089" width="7.5703125" customWidth="1"/>
    <col min="14090" max="14090" width="26.42578125" customWidth="1"/>
    <col min="14091" max="14091" width="17.140625" customWidth="1"/>
    <col min="14092" max="14092" width="19.140625" customWidth="1"/>
    <col min="14093" max="14093" width="18.42578125" customWidth="1"/>
    <col min="14094" max="14094" width="17.5703125" customWidth="1"/>
    <col min="14095" max="14095" width="18.85546875" customWidth="1"/>
    <col min="14096" max="14096" width="18.7109375" customWidth="1"/>
    <col min="14097" max="14098" width="15.85546875" customWidth="1"/>
    <col min="14099" max="14099" width="11.85546875" customWidth="1"/>
    <col min="14100" max="14100" width="8" customWidth="1"/>
    <col min="14101" max="14101" width="9.140625" customWidth="1"/>
    <col min="14102" max="14102" width="11.7109375" customWidth="1"/>
    <col min="14103" max="14103" width="10" customWidth="1"/>
    <col min="14104" max="14104" width="9.140625" customWidth="1"/>
    <col min="14105" max="14106" width="9.28515625" customWidth="1"/>
    <col min="14107" max="14107" width="9" customWidth="1"/>
    <col min="14108" max="14108" width="8.5703125" customWidth="1"/>
    <col min="14109" max="14109" width="9.140625" customWidth="1"/>
    <col min="14110" max="14110" width="8.140625" customWidth="1"/>
    <col min="14111" max="14114" width="15.42578125" customWidth="1"/>
    <col min="14115" max="14115" width="11.7109375" customWidth="1"/>
    <col min="14116" max="14116" width="66.28515625" customWidth="1"/>
    <col min="14117" max="14117" width="9.5703125" customWidth="1"/>
    <col min="14118" max="14118" width="60.42578125" customWidth="1"/>
    <col min="14119" max="14119" width="13.42578125" customWidth="1"/>
    <col min="14120" max="14120" width="56.140625" customWidth="1"/>
    <col min="14121" max="14121" width="9.5703125" customWidth="1"/>
    <col min="14122" max="14122" width="58.7109375" customWidth="1"/>
    <col min="14123" max="14123" width="9.5703125" customWidth="1"/>
    <col min="14341" max="14341" width="16.140625" customWidth="1"/>
    <col min="14342" max="14342" width="43.140625" customWidth="1"/>
    <col min="14343" max="14343" width="29.5703125" customWidth="1"/>
    <col min="14344" max="14344" width="34.140625" customWidth="1"/>
    <col min="14345" max="14345" width="7.5703125" customWidth="1"/>
    <col min="14346" max="14346" width="26.42578125" customWidth="1"/>
    <col min="14347" max="14347" width="17.140625" customWidth="1"/>
    <col min="14348" max="14348" width="19.140625" customWidth="1"/>
    <col min="14349" max="14349" width="18.42578125" customWidth="1"/>
    <col min="14350" max="14350" width="17.5703125" customWidth="1"/>
    <col min="14351" max="14351" width="18.85546875" customWidth="1"/>
    <col min="14352" max="14352" width="18.7109375" customWidth="1"/>
    <col min="14353" max="14354" width="15.85546875" customWidth="1"/>
    <col min="14355" max="14355" width="11.85546875" customWidth="1"/>
    <col min="14356" max="14356" width="8" customWidth="1"/>
    <col min="14357" max="14357" width="9.140625" customWidth="1"/>
    <col min="14358" max="14358" width="11.7109375" customWidth="1"/>
    <col min="14359" max="14359" width="10" customWidth="1"/>
    <col min="14360" max="14360" width="9.140625" customWidth="1"/>
    <col min="14361" max="14362" width="9.28515625" customWidth="1"/>
    <col min="14363" max="14363" width="9" customWidth="1"/>
    <col min="14364" max="14364" width="8.5703125" customWidth="1"/>
    <col min="14365" max="14365" width="9.140625" customWidth="1"/>
    <col min="14366" max="14366" width="8.140625" customWidth="1"/>
    <col min="14367" max="14370" width="15.42578125" customWidth="1"/>
    <col min="14371" max="14371" width="11.7109375" customWidth="1"/>
    <col min="14372" max="14372" width="66.28515625" customWidth="1"/>
    <col min="14373" max="14373" width="9.5703125" customWidth="1"/>
    <col min="14374" max="14374" width="60.42578125" customWidth="1"/>
    <col min="14375" max="14375" width="13.42578125" customWidth="1"/>
    <col min="14376" max="14376" width="56.140625" customWidth="1"/>
    <col min="14377" max="14377" width="9.5703125" customWidth="1"/>
    <col min="14378" max="14378" width="58.7109375" customWidth="1"/>
    <col min="14379" max="14379" width="9.5703125" customWidth="1"/>
    <col min="14597" max="14597" width="16.140625" customWidth="1"/>
    <col min="14598" max="14598" width="43.140625" customWidth="1"/>
    <col min="14599" max="14599" width="29.5703125" customWidth="1"/>
    <col min="14600" max="14600" width="34.140625" customWidth="1"/>
    <col min="14601" max="14601" width="7.5703125" customWidth="1"/>
    <col min="14602" max="14602" width="26.42578125" customWidth="1"/>
    <col min="14603" max="14603" width="17.140625" customWidth="1"/>
    <col min="14604" max="14604" width="19.140625" customWidth="1"/>
    <col min="14605" max="14605" width="18.42578125" customWidth="1"/>
    <col min="14606" max="14606" width="17.5703125" customWidth="1"/>
    <col min="14607" max="14607" width="18.85546875" customWidth="1"/>
    <col min="14608" max="14608" width="18.7109375" customWidth="1"/>
    <col min="14609" max="14610" width="15.85546875" customWidth="1"/>
    <col min="14611" max="14611" width="11.85546875" customWidth="1"/>
    <col min="14612" max="14612" width="8" customWidth="1"/>
    <col min="14613" max="14613" width="9.140625" customWidth="1"/>
    <col min="14614" max="14614" width="11.7109375" customWidth="1"/>
    <col min="14615" max="14615" width="10" customWidth="1"/>
    <col min="14616" max="14616" width="9.140625" customWidth="1"/>
    <col min="14617" max="14618" width="9.28515625" customWidth="1"/>
    <col min="14619" max="14619" width="9" customWidth="1"/>
    <col min="14620" max="14620" width="8.5703125" customWidth="1"/>
    <col min="14621" max="14621" width="9.140625" customWidth="1"/>
    <col min="14622" max="14622" width="8.140625" customWidth="1"/>
    <col min="14623" max="14626" width="15.42578125" customWidth="1"/>
    <col min="14627" max="14627" width="11.7109375" customWidth="1"/>
    <col min="14628" max="14628" width="66.28515625" customWidth="1"/>
    <col min="14629" max="14629" width="9.5703125" customWidth="1"/>
    <col min="14630" max="14630" width="60.42578125" customWidth="1"/>
    <col min="14631" max="14631" width="13.42578125" customWidth="1"/>
    <col min="14632" max="14632" width="56.140625" customWidth="1"/>
    <col min="14633" max="14633" width="9.5703125" customWidth="1"/>
    <col min="14634" max="14634" width="58.7109375" customWidth="1"/>
    <col min="14635" max="14635" width="9.5703125" customWidth="1"/>
    <col min="14853" max="14853" width="16.140625" customWidth="1"/>
    <col min="14854" max="14854" width="43.140625" customWidth="1"/>
    <col min="14855" max="14855" width="29.5703125" customWidth="1"/>
    <col min="14856" max="14856" width="34.140625" customWidth="1"/>
    <col min="14857" max="14857" width="7.5703125" customWidth="1"/>
    <col min="14858" max="14858" width="26.42578125" customWidth="1"/>
    <col min="14859" max="14859" width="17.140625" customWidth="1"/>
    <col min="14860" max="14860" width="19.140625" customWidth="1"/>
    <col min="14861" max="14861" width="18.42578125" customWidth="1"/>
    <col min="14862" max="14862" width="17.5703125" customWidth="1"/>
    <col min="14863" max="14863" width="18.85546875" customWidth="1"/>
    <col min="14864" max="14864" width="18.7109375" customWidth="1"/>
    <col min="14865" max="14866" width="15.85546875" customWidth="1"/>
    <col min="14867" max="14867" width="11.85546875" customWidth="1"/>
    <col min="14868" max="14868" width="8" customWidth="1"/>
    <col min="14869" max="14869" width="9.140625" customWidth="1"/>
    <col min="14870" max="14870" width="11.7109375" customWidth="1"/>
    <col min="14871" max="14871" width="10" customWidth="1"/>
    <col min="14872" max="14872" width="9.140625" customWidth="1"/>
    <col min="14873" max="14874" width="9.28515625" customWidth="1"/>
    <col min="14875" max="14875" width="9" customWidth="1"/>
    <col min="14876" max="14876" width="8.5703125" customWidth="1"/>
    <col min="14877" max="14877" width="9.140625" customWidth="1"/>
    <col min="14878" max="14878" width="8.140625" customWidth="1"/>
    <col min="14879" max="14882" width="15.42578125" customWidth="1"/>
    <col min="14883" max="14883" width="11.7109375" customWidth="1"/>
    <col min="14884" max="14884" width="66.28515625" customWidth="1"/>
    <col min="14885" max="14885" width="9.5703125" customWidth="1"/>
    <col min="14886" max="14886" width="60.42578125" customWidth="1"/>
    <col min="14887" max="14887" width="13.42578125" customWidth="1"/>
    <col min="14888" max="14888" width="56.140625" customWidth="1"/>
    <col min="14889" max="14889" width="9.5703125" customWidth="1"/>
    <col min="14890" max="14890" width="58.7109375" customWidth="1"/>
    <col min="14891" max="14891" width="9.5703125" customWidth="1"/>
    <col min="15109" max="15109" width="16.140625" customWidth="1"/>
    <col min="15110" max="15110" width="43.140625" customWidth="1"/>
    <col min="15111" max="15111" width="29.5703125" customWidth="1"/>
    <col min="15112" max="15112" width="34.140625" customWidth="1"/>
    <col min="15113" max="15113" width="7.5703125" customWidth="1"/>
    <col min="15114" max="15114" width="26.42578125" customWidth="1"/>
    <col min="15115" max="15115" width="17.140625" customWidth="1"/>
    <col min="15116" max="15116" width="19.140625" customWidth="1"/>
    <col min="15117" max="15117" width="18.42578125" customWidth="1"/>
    <col min="15118" max="15118" width="17.5703125" customWidth="1"/>
    <col min="15119" max="15119" width="18.85546875" customWidth="1"/>
    <col min="15120" max="15120" width="18.7109375" customWidth="1"/>
    <col min="15121" max="15122" width="15.85546875" customWidth="1"/>
    <col min="15123" max="15123" width="11.85546875" customWidth="1"/>
    <col min="15124" max="15124" width="8" customWidth="1"/>
    <col min="15125" max="15125" width="9.140625" customWidth="1"/>
    <col min="15126" max="15126" width="11.7109375" customWidth="1"/>
    <col min="15127" max="15127" width="10" customWidth="1"/>
    <col min="15128" max="15128" width="9.140625" customWidth="1"/>
    <col min="15129" max="15130" width="9.28515625" customWidth="1"/>
    <col min="15131" max="15131" width="9" customWidth="1"/>
    <col min="15132" max="15132" width="8.5703125" customWidth="1"/>
    <col min="15133" max="15133" width="9.140625" customWidth="1"/>
    <col min="15134" max="15134" width="8.140625" customWidth="1"/>
    <col min="15135" max="15138" width="15.42578125" customWidth="1"/>
    <col min="15139" max="15139" width="11.7109375" customWidth="1"/>
    <col min="15140" max="15140" width="66.28515625" customWidth="1"/>
    <col min="15141" max="15141" width="9.5703125" customWidth="1"/>
    <col min="15142" max="15142" width="60.42578125" customWidth="1"/>
    <col min="15143" max="15143" width="13.42578125" customWidth="1"/>
    <col min="15144" max="15144" width="56.140625" customWidth="1"/>
    <col min="15145" max="15145" width="9.5703125" customWidth="1"/>
    <col min="15146" max="15146" width="58.7109375" customWidth="1"/>
    <col min="15147" max="15147" width="9.5703125" customWidth="1"/>
    <col min="15365" max="15365" width="16.140625" customWidth="1"/>
    <col min="15366" max="15366" width="43.140625" customWidth="1"/>
    <col min="15367" max="15367" width="29.5703125" customWidth="1"/>
    <col min="15368" max="15368" width="34.140625" customWidth="1"/>
    <col min="15369" max="15369" width="7.5703125" customWidth="1"/>
    <col min="15370" max="15370" width="26.42578125" customWidth="1"/>
    <col min="15371" max="15371" width="17.140625" customWidth="1"/>
    <col min="15372" max="15372" width="19.140625" customWidth="1"/>
    <col min="15373" max="15373" width="18.42578125" customWidth="1"/>
    <col min="15374" max="15374" width="17.5703125" customWidth="1"/>
    <col min="15375" max="15375" width="18.85546875" customWidth="1"/>
    <col min="15376" max="15376" width="18.7109375" customWidth="1"/>
    <col min="15377" max="15378" width="15.85546875" customWidth="1"/>
    <col min="15379" max="15379" width="11.85546875" customWidth="1"/>
    <col min="15380" max="15380" width="8" customWidth="1"/>
    <col min="15381" max="15381" width="9.140625" customWidth="1"/>
    <col min="15382" max="15382" width="11.7109375" customWidth="1"/>
    <col min="15383" max="15383" width="10" customWidth="1"/>
    <col min="15384" max="15384" width="9.140625" customWidth="1"/>
    <col min="15385" max="15386" width="9.28515625" customWidth="1"/>
    <col min="15387" max="15387" width="9" customWidth="1"/>
    <col min="15388" max="15388" width="8.5703125" customWidth="1"/>
    <col min="15389" max="15389" width="9.140625" customWidth="1"/>
    <col min="15390" max="15390" width="8.140625" customWidth="1"/>
    <col min="15391" max="15394" width="15.42578125" customWidth="1"/>
    <col min="15395" max="15395" width="11.7109375" customWidth="1"/>
    <col min="15396" max="15396" width="66.28515625" customWidth="1"/>
    <col min="15397" max="15397" width="9.5703125" customWidth="1"/>
    <col min="15398" max="15398" width="60.42578125" customWidth="1"/>
    <col min="15399" max="15399" width="13.42578125" customWidth="1"/>
    <col min="15400" max="15400" width="56.140625" customWidth="1"/>
    <col min="15401" max="15401" width="9.5703125" customWidth="1"/>
    <col min="15402" max="15402" width="58.7109375" customWidth="1"/>
    <col min="15403" max="15403" width="9.5703125" customWidth="1"/>
    <col min="15621" max="15621" width="16.140625" customWidth="1"/>
    <col min="15622" max="15622" width="43.140625" customWidth="1"/>
    <col min="15623" max="15623" width="29.5703125" customWidth="1"/>
    <col min="15624" max="15624" width="34.140625" customWidth="1"/>
    <col min="15625" max="15625" width="7.5703125" customWidth="1"/>
    <col min="15626" max="15626" width="26.42578125" customWidth="1"/>
    <col min="15627" max="15627" width="17.140625" customWidth="1"/>
    <col min="15628" max="15628" width="19.140625" customWidth="1"/>
    <col min="15629" max="15629" width="18.42578125" customWidth="1"/>
    <col min="15630" max="15630" width="17.5703125" customWidth="1"/>
    <col min="15631" max="15631" width="18.85546875" customWidth="1"/>
    <col min="15632" max="15632" width="18.7109375" customWidth="1"/>
    <col min="15633" max="15634" width="15.85546875" customWidth="1"/>
    <col min="15635" max="15635" width="11.85546875" customWidth="1"/>
    <col min="15636" max="15636" width="8" customWidth="1"/>
    <col min="15637" max="15637" width="9.140625" customWidth="1"/>
    <col min="15638" max="15638" width="11.7109375" customWidth="1"/>
    <col min="15639" max="15639" width="10" customWidth="1"/>
    <col min="15640" max="15640" width="9.140625" customWidth="1"/>
    <col min="15641" max="15642" width="9.28515625" customWidth="1"/>
    <col min="15643" max="15643" width="9" customWidth="1"/>
    <col min="15644" max="15644" width="8.5703125" customWidth="1"/>
    <col min="15645" max="15645" width="9.140625" customWidth="1"/>
    <col min="15646" max="15646" width="8.140625" customWidth="1"/>
    <col min="15647" max="15650" width="15.42578125" customWidth="1"/>
    <col min="15651" max="15651" width="11.7109375" customWidth="1"/>
    <col min="15652" max="15652" width="66.28515625" customWidth="1"/>
    <col min="15653" max="15653" width="9.5703125" customWidth="1"/>
    <col min="15654" max="15654" width="60.42578125" customWidth="1"/>
    <col min="15655" max="15655" width="13.42578125" customWidth="1"/>
    <col min="15656" max="15656" width="56.140625" customWidth="1"/>
    <col min="15657" max="15657" width="9.5703125" customWidth="1"/>
    <col min="15658" max="15658" width="58.7109375" customWidth="1"/>
    <col min="15659" max="15659" width="9.5703125" customWidth="1"/>
    <col min="15877" max="15877" width="16.140625" customWidth="1"/>
    <col min="15878" max="15878" width="43.140625" customWidth="1"/>
    <col min="15879" max="15879" width="29.5703125" customWidth="1"/>
    <col min="15880" max="15880" width="34.140625" customWidth="1"/>
    <col min="15881" max="15881" width="7.5703125" customWidth="1"/>
    <col min="15882" max="15882" width="26.42578125" customWidth="1"/>
    <col min="15883" max="15883" width="17.140625" customWidth="1"/>
    <col min="15884" max="15884" width="19.140625" customWidth="1"/>
    <col min="15885" max="15885" width="18.42578125" customWidth="1"/>
    <col min="15886" max="15886" width="17.5703125" customWidth="1"/>
    <col min="15887" max="15887" width="18.85546875" customWidth="1"/>
    <col min="15888" max="15888" width="18.7109375" customWidth="1"/>
    <col min="15889" max="15890" width="15.85546875" customWidth="1"/>
    <col min="15891" max="15891" width="11.85546875" customWidth="1"/>
    <col min="15892" max="15892" width="8" customWidth="1"/>
    <col min="15893" max="15893" width="9.140625" customWidth="1"/>
    <col min="15894" max="15894" width="11.7109375" customWidth="1"/>
    <col min="15895" max="15895" width="10" customWidth="1"/>
    <col min="15896" max="15896" width="9.140625" customWidth="1"/>
    <col min="15897" max="15898" width="9.28515625" customWidth="1"/>
    <col min="15899" max="15899" width="9" customWidth="1"/>
    <col min="15900" max="15900" width="8.5703125" customWidth="1"/>
    <col min="15901" max="15901" width="9.140625" customWidth="1"/>
    <col min="15902" max="15902" width="8.140625" customWidth="1"/>
    <col min="15903" max="15906" width="15.42578125" customWidth="1"/>
    <col min="15907" max="15907" width="11.7109375" customWidth="1"/>
    <col min="15908" max="15908" width="66.28515625" customWidth="1"/>
    <col min="15909" max="15909" width="9.5703125" customWidth="1"/>
    <col min="15910" max="15910" width="60.42578125" customWidth="1"/>
    <col min="15911" max="15911" width="13.42578125" customWidth="1"/>
    <col min="15912" max="15912" width="56.140625" customWidth="1"/>
    <col min="15913" max="15913" width="9.5703125" customWidth="1"/>
    <col min="15914" max="15914" width="58.7109375" customWidth="1"/>
    <col min="15915" max="15915" width="9.5703125" customWidth="1"/>
    <col min="16133" max="16133" width="16.140625" customWidth="1"/>
    <col min="16134" max="16134" width="43.140625" customWidth="1"/>
    <col min="16135" max="16135" width="29.5703125" customWidth="1"/>
    <col min="16136" max="16136" width="34.140625" customWidth="1"/>
    <col min="16137" max="16137" width="7.5703125" customWidth="1"/>
    <col min="16138" max="16138" width="26.42578125" customWidth="1"/>
    <col min="16139" max="16139" width="17.140625" customWidth="1"/>
    <col min="16140" max="16140" width="19.140625" customWidth="1"/>
    <col min="16141" max="16141" width="18.42578125" customWidth="1"/>
    <col min="16142" max="16142" width="17.5703125" customWidth="1"/>
    <col min="16143" max="16143" width="18.85546875" customWidth="1"/>
    <col min="16144" max="16144" width="18.7109375" customWidth="1"/>
    <col min="16145" max="16146" width="15.85546875" customWidth="1"/>
    <col min="16147" max="16147" width="11.85546875" customWidth="1"/>
    <col min="16148" max="16148" width="8" customWidth="1"/>
    <col min="16149" max="16149" width="9.140625" customWidth="1"/>
    <col min="16150" max="16150" width="11.7109375" customWidth="1"/>
    <col min="16151" max="16151" width="10" customWidth="1"/>
    <col min="16152" max="16152" width="9.140625" customWidth="1"/>
    <col min="16153" max="16154" width="9.28515625" customWidth="1"/>
    <col min="16155" max="16155" width="9" customWidth="1"/>
    <col min="16156" max="16156" width="8.5703125" customWidth="1"/>
    <col min="16157" max="16157" width="9.140625" customWidth="1"/>
    <col min="16158" max="16158" width="8.140625" customWidth="1"/>
    <col min="16159" max="16162" width="15.42578125" customWidth="1"/>
    <col min="16163" max="16163" width="11.7109375" customWidth="1"/>
    <col min="16164" max="16164" width="66.28515625" customWidth="1"/>
    <col min="16165" max="16165" width="9.5703125" customWidth="1"/>
    <col min="16166" max="16166" width="60.42578125" customWidth="1"/>
    <col min="16167" max="16167" width="13.42578125" customWidth="1"/>
    <col min="16168" max="16168" width="56.140625" customWidth="1"/>
    <col min="16169" max="16169" width="9.5703125" customWidth="1"/>
    <col min="16170" max="16170" width="58.7109375" customWidth="1"/>
    <col min="16171" max="16171" width="9.5703125" customWidth="1"/>
  </cols>
  <sheetData>
    <row r="1" spans="1:44" ht="35.25" customHeight="1" thickBot="1" x14ac:dyDescent="0.3">
      <c r="A1" s="384" t="s">
        <v>41</v>
      </c>
      <c r="B1" s="385"/>
      <c r="C1" s="385"/>
      <c r="D1" s="385"/>
      <c r="E1" s="385"/>
      <c r="F1" s="386"/>
      <c r="G1" s="23"/>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5"/>
      <c r="AP1" s="374" t="s">
        <v>35</v>
      </c>
      <c r="AQ1" s="375"/>
    </row>
    <row r="2" spans="1:44" ht="52.5" customHeight="1" thickBot="1" x14ac:dyDescent="0.3">
      <c r="A2" s="387"/>
      <c r="B2" s="388"/>
      <c r="C2" s="388"/>
      <c r="D2" s="388"/>
      <c r="E2" s="388"/>
      <c r="F2" s="389"/>
      <c r="G2" s="26"/>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8"/>
      <c r="AP2" s="376" t="s">
        <v>36</v>
      </c>
      <c r="AQ2" s="377"/>
    </row>
    <row r="3" spans="1:44" ht="30" customHeight="1" x14ac:dyDescent="0.25">
      <c r="A3" s="387"/>
      <c r="B3" s="388"/>
      <c r="C3" s="388"/>
      <c r="D3" s="388"/>
      <c r="E3" s="388"/>
      <c r="F3" s="389"/>
      <c r="G3" s="26"/>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8"/>
      <c r="AP3" s="378">
        <v>43739</v>
      </c>
      <c r="AQ3" s="379"/>
    </row>
    <row r="4" spans="1:44" ht="3" customHeight="1" x14ac:dyDescent="0.25">
      <c r="A4" s="387"/>
      <c r="B4" s="388"/>
      <c r="C4" s="388"/>
      <c r="D4" s="388"/>
      <c r="E4" s="388"/>
      <c r="F4" s="389"/>
      <c r="G4" s="26"/>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8"/>
      <c r="AP4" s="19"/>
      <c r="AQ4" s="20"/>
    </row>
    <row r="5" spans="1:44" ht="9" customHeight="1" thickBot="1" x14ac:dyDescent="0.3">
      <c r="A5" s="390"/>
      <c r="B5" s="391"/>
      <c r="C5" s="391"/>
      <c r="D5" s="391"/>
      <c r="E5" s="391"/>
      <c r="F5" s="392"/>
      <c r="G5" s="29"/>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1"/>
      <c r="AP5" s="21"/>
      <c r="AQ5" s="22"/>
    </row>
    <row r="6" spans="1:44" ht="30" customHeight="1" x14ac:dyDescent="0.25">
      <c r="A6" s="393" t="s">
        <v>0</v>
      </c>
      <c r="B6" s="394"/>
      <c r="C6" s="394"/>
      <c r="D6" s="394"/>
      <c r="E6" s="394"/>
      <c r="F6" s="395"/>
      <c r="G6" s="380" t="s">
        <v>37</v>
      </c>
      <c r="H6" s="381"/>
      <c r="I6" s="381"/>
      <c r="J6" s="381"/>
      <c r="K6" s="1"/>
      <c r="L6" s="1"/>
      <c r="M6" s="1"/>
      <c r="N6" s="1"/>
      <c r="O6" s="1"/>
      <c r="P6" s="1"/>
      <c r="Q6" s="1"/>
      <c r="R6" s="1"/>
      <c r="S6" s="2"/>
      <c r="T6" s="2"/>
      <c r="U6" s="2"/>
      <c r="V6" s="2"/>
      <c r="W6" s="2"/>
      <c r="X6" s="2"/>
      <c r="Y6" s="2"/>
      <c r="Z6" s="2"/>
      <c r="AA6" s="2"/>
      <c r="AB6" s="2"/>
      <c r="AC6" s="2"/>
      <c r="AD6" s="2"/>
      <c r="AE6" s="2"/>
      <c r="AF6" s="2"/>
      <c r="AG6" s="2"/>
      <c r="AH6" s="2"/>
      <c r="AI6" s="2"/>
      <c r="AJ6" s="2"/>
      <c r="AK6" s="13"/>
      <c r="AL6" s="13"/>
      <c r="AM6" s="13"/>
      <c r="AN6" s="13"/>
      <c r="AO6" s="13"/>
      <c r="AP6" s="13"/>
      <c r="AQ6" s="14"/>
    </row>
    <row r="7" spans="1:44" ht="15.75" customHeight="1" thickBot="1" x14ac:dyDescent="0.3">
      <c r="A7" s="396"/>
      <c r="B7" s="397"/>
      <c r="C7" s="397"/>
      <c r="D7" s="397"/>
      <c r="E7" s="397"/>
      <c r="F7" s="398"/>
      <c r="G7" s="382"/>
      <c r="H7" s="383"/>
      <c r="I7" s="383"/>
      <c r="J7" s="383"/>
      <c r="K7" s="3"/>
      <c r="L7" s="3"/>
      <c r="M7" s="3"/>
      <c r="N7" s="3"/>
      <c r="O7" s="3"/>
      <c r="P7" s="3"/>
      <c r="Q7" s="3"/>
      <c r="R7" s="3"/>
      <c r="S7" s="4"/>
      <c r="T7" s="4"/>
      <c r="U7" s="4"/>
      <c r="V7" s="4"/>
      <c r="W7" s="4"/>
      <c r="X7" s="4"/>
      <c r="Y7" s="4"/>
      <c r="Z7" s="4"/>
      <c r="AA7" s="4"/>
      <c r="AB7" s="4"/>
      <c r="AC7" s="4"/>
      <c r="AD7" s="4"/>
      <c r="AE7" s="4"/>
      <c r="AF7" s="4"/>
      <c r="AG7" s="4"/>
      <c r="AH7" s="4"/>
      <c r="AI7" s="4"/>
      <c r="AJ7" s="4"/>
      <c r="AK7" s="15"/>
      <c r="AL7" s="15"/>
      <c r="AM7" s="15"/>
      <c r="AN7" s="15"/>
      <c r="AO7" s="15"/>
      <c r="AP7" s="15"/>
      <c r="AQ7" s="16"/>
    </row>
    <row r="8" spans="1:44" ht="15.75" thickBot="1" x14ac:dyDescent="0.3">
      <c r="E8" s="371"/>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3"/>
      <c r="AK8" s="17"/>
      <c r="AL8" s="17"/>
      <c r="AM8" s="17"/>
      <c r="AN8" s="17"/>
      <c r="AO8" s="17"/>
      <c r="AP8" s="17"/>
      <c r="AQ8" s="17"/>
    </row>
    <row r="9" spans="1:44" ht="27" customHeight="1" thickBot="1" x14ac:dyDescent="0.3">
      <c r="A9" s="403" t="s">
        <v>42</v>
      </c>
      <c r="B9" s="404"/>
      <c r="C9" s="404"/>
      <c r="D9" s="405"/>
      <c r="E9" s="399" t="s">
        <v>43</v>
      </c>
      <c r="F9" s="399"/>
      <c r="G9" s="399"/>
      <c r="H9" s="399"/>
      <c r="I9" s="399"/>
      <c r="J9" s="399"/>
      <c r="K9" s="399"/>
      <c r="L9" s="399"/>
      <c r="M9" s="399"/>
      <c r="N9" s="399"/>
      <c r="O9" s="399"/>
      <c r="P9" s="399"/>
      <c r="Q9" s="399"/>
      <c r="R9" s="399"/>
      <c r="S9" s="400" t="s">
        <v>2</v>
      </c>
      <c r="T9" s="401"/>
      <c r="U9" s="401"/>
      <c r="V9" s="401"/>
      <c r="W9" s="401"/>
      <c r="X9" s="401"/>
      <c r="Y9" s="401"/>
      <c r="Z9" s="401"/>
      <c r="AA9" s="401"/>
      <c r="AB9" s="401"/>
      <c r="AC9" s="401"/>
      <c r="AD9" s="402"/>
      <c r="AE9" s="18"/>
      <c r="AF9" s="18"/>
      <c r="AG9" s="18"/>
      <c r="AH9" s="18"/>
      <c r="AI9" s="399" t="s">
        <v>3</v>
      </c>
      <c r="AJ9" s="399"/>
      <c r="AK9" s="399"/>
      <c r="AL9" s="399"/>
      <c r="AM9" s="399"/>
      <c r="AN9" s="399"/>
      <c r="AO9" s="399"/>
      <c r="AP9" s="399"/>
      <c r="AQ9" s="399"/>
    </row>
    <row r="10" spans="1:44" ht="69.75" customHeight="1" x14ac:dyDescent="0.25">
      <c r="A10" s="406" t="s">
        <v>1</v>
      </c>
      <c r="B10" s="406" t="s">
        <v>38</v>
      </c>
      <c r="C10" s="406" t="s">
        <v>39</v>
      </c>
      <c r="D10" s="406" t="s">
        <v>40</v>
      </c>
      <c r="E10" s="5" t="s">
        <v>4</v>
      </c>
      <c r="F10" s="362" t="s">
        <v>5</v>
      </c>
      <c r="G10" s="362" t="s">
        <v>6</v>
      </c>
      <c r="H10" s="365" t="s">
        <v>7</v>
      </c>
      <c r="I10" s="366" t="s">
        <v>8</v>
      </c>
      <c r="J10" s="362" t="s">
        <v>9</v>
      </c>
      <c r="K10" s="362" t="s">
        <v>10</v>
      </c>
      <c r="L10" s="367" t="s">
        <v>11</v>
      </c>
      <c r="M10" s="362" t="s">
        <v>12</v>
      </c>
      <c r="N10" s="362" t="s">
        <v>13</v>
      </c>
      <c r="O10" s="362" t="s">
        <v>14</v>
      </c>
      <c r="P10" s="362" t="s">
        <v>15</v>
      </c>
      <c r="Q10" s="363" t="s">
        <v>16</v>
      </c>
      <c r="R10" s="364"/>
      <c r="S10" s="357" t="s">
        <v>17</v>
      </c>
      <c r="T10" s="357"/>
      <c r="U10" s="357"/>
      <c r="V10" s="357"/>
      <c r="W10" s="357"/>
      <c r="X10" s="357"/>
      <c r="Y10" s="357"/>
      <c r="Z10" s="357"/>
      <c r="AA10" s="357"/>
      <c r="AB10" s="357"/>
      <c r="AC10" s="357"/>
      <c r="AD10" s="357"/>
      <c r="AE10" s="359" t="s">
        <v>27</v>
      </c>
      <c r="AF10" s="359" t="s">
        <v>28</v>
      </c>
      <c r="AG10" s="359" t="s">
        <v>29</v>
      </c>
      <c r="AH10" s="359" t="s">
        <v>30</v>
      </c>
      <c r="AI10" s="357" t="s">
        <v>18</v>
      </c>
      <c r="AJ10" s="357" t="s">
        <v>19</v>
      </c>
      <c r="AK10" s="357" t="s">
        <v>18</v>
      </c>
      <c r="AL10" s="357" t="s">
        <v>20</v>
      </c>
      <c r="AM10" s="357" t="s">
        <v>18</v>
      </c>
      <c r="AN10" s="357" t="s">
        <v>21</v>
      </c>
      <c r="AO10" s="357" t="s">
        <v>18</v>
      </c>
      <c r="AP10" s="357" t="s">
        <v>22</v>
      </c>
      <c r="AQ10" s="357" t="s">
        <v>23</v>
      </c>
    </row>
    <row r="11" spans="1:44" ht="27.75" customHeight="1" x14ac:dyDescent="0.25">
      <c r="A11" s="407"/>
      <c r="B11" s="407"/>
      <c r="C11" s="407"/>
      <c r="D11" s="407"/>
      <c r="E11" s="6" t="s">
        <v>24</v>
      </c>
      <c r="F11" s="362"/>
      <c r="G11" s="362"/>
      <c r="H11" s="365"/>
      <c r="I11" s="366"/>
      <c r="J11" s="362"/>
      <c r="K11" s="362"/>
      <c r="L11" s="368"/>
      <c r="M11" s="362"/>
      <c r="N11" s="362"/>
      <c r="O11" s="362"/>
      <c r="P11" s="362"/>
      <c r="Q11" s="6" t="s">
        <v>25</v>
      </c>
      <c r="R11" s="6" t="s">
        <v>26</v>
      </c>
      <c r="S11" s="7">
        <v>42400</v>
      </c>
      <c r="T11" s="7">
        <v>42429</v>
      </c>
      <c r="U11" s="7">
        <v>42460</v>
      </c>
      <c r="V11" s="7">
        <v>42490</v>
      </c>
      <c r="W11" s="7">
        <v>42521</v>
      </c>
      <c r="X11" s="7">
        <v>42551</v>
      </c>
      <c r="Y11" s="7">
        <v>42582</v>
      </c>
      <c r="Z11" s="7">
        <v>42613</v>
      </c>
      <c r="AA11" s="7">
        <v>42643</v>
      </c>
      <c r="AB11" s="7">
        <v>42674</v>
      </c>
      <c r="AC11" s="7">
        <v>42704</v>
      </c>
      <c r="AD11" s="7">
        <v>42735</v>
      </c>
      <c r="AE11" s="360"/>
      <c r="AF11" s="360"/>
      <c r="AG11" s="360"/>
      <c r="AH11" s="360"/>
      <c r="AI11" s="358"/>
      <c r="AJ11" s="358"/>
      <c r="AK11" s="358"/>
      <c r="AL11" s="358"/>
      <c r="AM11" s="358"/>
      <c r="AN11" s="358"/>
      <c r="AO11" s="358"/>
      <c r="AP11" s="358"/>
      <c r="AQ11" s="358"/>
    </row>
    <row r="12" spans="1:44" ht="27.75" customHeight="1" thickBot="1" x14ac:dyDescent="0.3">
      <c r="A12" s="408"/>
      <c r="B12" s="408"/>
      <c r="C12" s="408"/>
      <c r="D12" s="408"/>
      <c r="E12" s="501" t="s">
        <v>385</v>
      </c>
      <c r="F12" s="502"/>
      <c r="G12" s="362"/>
      <c r="H12" s="362"/>
      <c r="I12" s="362"/>
      <c r="J12" s="362"/>
      <c r="K12" s="362"/>
      <c r="L12" s="362"/>
      <c r="M12" s="362"/>
      <c r="N12" s="362"/>
      <c r="O12" s="362"/>
      <c r="P12" s="362"/>
      <c r="Q12" s="362"/>
      <c r="R12" s="362"/>
      <c r="S12" s="7"/>
      <c r="T12" s="7"/>
      <c r="U12" s="7"/>
      <c r="V12" s="7"/>
      <c r="W12" s="7"/>
      <c r="X12" s="7"/>
      <c r="Y12" s="7"/>
      <c r="Z12" s="7"/>
      <c r="AA12" s="7"/>
      <c r="AB12" s="7"/>
      <c r="AC12" s="7"/>
      <c r="AD12" s="7"/>
      <c r="AE12" s="361"/>
      <c r="AF12" s="361"/>
      <c r="AG12" s="361"/>
      <c r="AH12" s="361"/>
      <c r="AI12" s="8"/>
      <c r="AJ12" s="8"/>
      <c r="AK12" s="8"/>
      <c r="AL12" s="8"/>
      <c r="AM12" s="8"/>
      <c r="AN12" s="8"/>
      <c r="AO12" s="8"/>
      <c r="AP12" s="8"/>
      <c r="AQ12" s="8"/>
    </row>
    <row r="13" spans="1:44" ht="27" customHeight="1" x14ac:dyDescent="0.25">
      <c r="A13" s="409"/>
      <c r="B13" s="409"/>
      <c r="C13" s="409"/>
      <c r="D13" s="410"/>
      <c r="E13" s="354"/>
      <c r="F13" s="355"/>
      <c r="G13" s="355"/>
      <c r="H13" s="355"/>
      <c r="I13" s="355"/>
      <c r="J13" s="355"/>
      <c r="K13" s="355"/>
      <c r="L13" s="355"/>
      <c r="M13" s="355"/>
      <c r="N13" s="355"/>
      <c r="O13" s="355"/>
      <c r="P13" s="355"/>
      <c r="Q13" s="355"/>
      <c r="R13" s="356"/>
      <c r="S13" s="8"/>
      <c r="T13" s="8"/>
      <c r="U13" s="8"/>
      <c r="V13" s="8"/>
      <c r="W13" s="8"/>
      <c r="X13" s="8"/>
      <c r="Y13" s="8"/>
      <c r="Z13" s="8"/>
      <c r="AA13" s="8"/>
      <c r="AB13" s="8"/>
      <c r="AC13" s="8"/>
      <c r="AD13" s="9"/>
      <c r="AE13" s="9"/>
      <c r="AF13" s="9"/>
      <c r="AG13" s="9"/>
      <c r="AH13" s="9"/>
      <c r="AI13" s="10" t="e">
        <f>AVERAGE(AI14:AI25)</f>
        <v>#VALUE!</v>
      </c>
      <c r="AJ13" s="11"/>
      <c r="AK13" s="10" t="e">
        <f>AVERAGE(AK14:AK25)</f>
        <v>#DIV/0!</v>
      </c>
      <c r="AL13" s="11"/>
      <c r="AM13" s="10" t="e">
        <f>AVERAGE(AM14:AM25)</f>
        <v>#DIV/0!</v>
      </c>
      <c r="AN13" s="11"/>
      <c r="AO13" s="10" t="e">
        <f>AVERAGE(AO14:AO25)</f>
        <v>#VALUE!</v>
      </c>
      <c r="AP13" s="11"/>
      <c r="AQ13" s="10" t="e">
        <f>AVERAGE(AQ14:AQ25)</f>
        <v>#VALUE!</v>
      </c>
      <c r="AR13" s="12"/>
    </row>
    <row r="14" spans="1:44" ht="42.75" customHeight="1" x14ac:dyDescent="0.25">
      <c r="A14" s="415" t="s">
        <v>110</v>
      </c>
      <c r="B14" s="415" t="s">
        <v>111</v>
      </c>
      <c r="C14" s="503" t="s">
        <v>112</v>
      </c>
      <c r="D14" s="415" t="s">
        <v>113</v>
      </c>
      <c r="E14" s="504">
        <v>0.05</v>
      </c>
      <c r="F14" s="496" t="s">
        <v>91</v>
      </c>
      <c r="G14" s="462"/>
      <c r="H14" s="139" t="s">
        <v>44</v>
      </c>
      <c r="I14" s="145">
        <v>0.2</v>
      </c>
      <c r="J14" s="462" t="s">
        <v>209</v>
      </c>
      <c r="K14" s="498" t="s">
        <v>208</v>
      </c>
      <c r="L14" s="462" t="s">
        <v>47</v>
      </c>
      <c r="M14" s="462"/>
      <c r="N14" s="462" t="s">
        <v>104</v>
      </c>
      <c r="O14" s="493">
        <v>0</v>
      </c>
      <c r="P14" s="478">
        <v>0</v>
      </c>
      <c r="Q14" s="453" t="s">
        <v>48</v>
      </c>
      <c r="R14" s="453" t="s">
        <v>49</v>
      </c>
      <c r="S14" s="490"/>
      <c r="T14" s="490"/>
      <c r="U14" s="490"/>
      <c r="V14" s="490"/>
      <c r="W14" s="490"/>
      <c r="X14" s="490"/>
      <c r="Y14" s="490"/>
      <c r="Z14" s="490"/>
      <c r="AA14" s="490"/>
      <c r="AB14" s="490"/>
      <c r="AC14" s="490"/>
      <c r="AD14" s="490"/>
      <c r="AE14" s="487"/>
      <c r="AF14" s="487"/>
      <c r="AG14" s="487"/>
      <c r="AH14" s="487"/>
      <c r="AI14" s="423" t="e">
        <f>1/K14</f>
        <v>#VALUE!</v>
      </c>
      <c r="AJ14" s="438"/>
      <c r="AK14" s="423" t="e">
        <f>1/M14</f>
        <v>#DIV/0!</v>
      </c>
      <c r="AL14" s="438"/>
      <c r="AM14" s="423" t="e">
        <f>1/O14</f>
        <v>#DIV/0!</v>
      </c>
      <c r="AN14" s="438"/>
      <c r="AO14" s="423" t="e">
        <f>1/Q14</f>
        <v>#VALUE!</v>
      </c>
      <c r="AP14" s="438"/>
      <c r="AQ14" s="423" t="e">
        <f>SUM(AI14+AK14+AM14+AO14)</f>
        <v>#VALUE!</v>
      </c>
      <c r="AR14" s="12"/>
    </row>
    <row r="15" spans="1:44" ht="33" customHeight="1" x14ac:dyDescent="0.25">
      <c r="A15" s="415"/>
      <c r="B15" s="415"/>
      <c r="C15" s="412"/>
      <c r="D15" s="415"/>
      <c r="E15" s="505"/>
      <c r="F15" s="497"/>
      <c r="G15" s="463"/>
      <c r="H15" s="139" t="s">
        <v>92</v>
      </c>
      <c r="I15" s="145">
        <v>0.2</v>
      </c>
      <c r="J15" s="463"/>
      <c r="K15" s="499"/>
      <c r="L15" s="463"/>
      <c r="M15" s="463"/>
      <c r="N15" s="463"/>
      <c r="O15" s="494"/>
      <c r="P15" s="479"/>
      <c r="Q15" s="454"/>
      <c r="R15" s="454"/>
      <c r="S15" s="491"/>
      <c r="T15" s="491"/>
      <c r="U15" s="491"/>
      <c r="V15" s="491"/>
      <c r="W15" s="491"/>
      <c r="X15" s="491"/>
      <c r="Y15" s="491"/>
      <c r="Z15" s="491"/>
      <c r="AA15" s="491"/>
      <c r="AB15" s="491"/>
      <c r="AC15" s="491"/>
      <c r="AD15" s="491"/>
      <c r="AE15" s="488"/>
      <c r="AF15" s="488"/>
      <c r="AG15" s="488"/>
      <c r="AH15" s="488"/>
      <c r="AI15" s="424"/>
      <c r="AJ15" s="439"/>
      <c r="AK15" s="424"/>
      <c r="AL15" s="439"/>
      <c r="AM15" s="424"/>
      <c r="AN15" s="439"/>
      <c r="AO15" s="424"/>
      <c r="AP15" s="439"/>
      <c r="AQ15" s="424"/>
      <c r="AR15" s="12"/>
    </row>
    <row r="16" spans="1:44" ht="46.5" customHeight="1" x14ac:dyDescent="0.25">
      <c r="A16" s="415"/>
      <c r="B16" s="415"/>
      <c r="C16" s="412"/>
      <c r="D16" s="415"/>
      <c r="E16" s="505"/>
      <c r="F16" s="497"/>
      <c r="G16" s="463"/>
      <c r="H16" s="139" t="s">
        <v>93</v>
      </c>
      <c r="I16" s="145">
        <v>0.2</v>
      </c>
      <c r="J16" s="463"/>
      <c r="K16" s="499"/>
      <c r="L16" s="463"/>
      <c r="M16" s="463"/>
      <c r="N16" s="463"/>
      <c r="O16" s="494"/>
      <c r="P16" s="479"/>
      <c r="Q16" s="454"/>
      <c r="R16" s="454"/>
      <c r="S16" s="491"/>
      <c r="T16" s="491"/>
      <c r="U16" s="491"/>
      <c r="V16" s="491"/>
      <c r="W16" s="491"/>
      <c r="X16" s="491"/>
      <c r="Y16" s="491"/>
      <c r="Z16" s="491"/>
      <c r="AA16" s="491"/>
      <c r="AB16" s="491"/>
      <c r="AC16" s="491"/>
      <c r="AD16" s="491"/>
      <c r="AE16" s="488"/>
      <c r="AF16" s="488"/>
      <c r="AG16" s="488"/>
      <c r="AH16" s="488"/>
      <c r="AI16" s="424"/>
      <c r="AJ16" s="439"/>
      <c r="AK16" s="424"/>
      <c r="AL16" s="439"/>
      <c r="AM16" s="424"/>
      <c r="AN16" s="439"/>
      <c r="AO16" s="424"/>
      <c r="AP16" s="439"/>
      <c r="AQ16" s="424"/>
      <c r="AR16" s="12"/>
    </row>
    <row r="17" spans="1:44" ht="45" customHeight="1" x14ac:dyDescent="0.25">
      <c r="A17" s="415"/>
      <c r="B17" s="415"/>
      <c r="C17" s="412"/>
      <c r="D17" s="415"/>
      <c r="E17" s="505"/>
      <c r="F17" s="497"/>
      <c r="G17" s="463"/>
      <c r="H17" s="139" t="s">
        <v>206</v>
      </c>
      <c r="I17" s="145">
        <v>0.2</v>
      </c>
      <c r="J17" s="463"/>
      <c r="K17" s="499"/>
      <c r="L17" s="463"/>
      <c r="M17" s="463"/>
      <c r="N17" s="463"/>
      <c r="O17" s="494"/>
      <c r="P17" s="479"/>
      <c r="Q17" s="454"/>
      <c r="R17" s="454"/>
      <c r="S17" s="491"/>
      <c r="T17" s="491"/>
      <c r="U17" s="491"/>
      <c r="V17" s="491"/>
      <c r="W17" s="491"/>
      <c r="X17" s="491"/>
      <c r="Y17" s="491"/>
      <c r="Z17" s="491"/>
      <c r="AA17" s="491"/>
      <c r="AB17" s="491"/>
      <c r="AC17" s="491"/>
      <c r="AD17" s="491"/>
      <c r="AE17" s="488"/>
      <c r="AF17" s="488"/>
      <c r="AG17" s="488"/>
      <c r="AH17" s="488"/>
      <c r="AI17" s="424"/>
      <c r="AJ17" s="439"/>
      <c r="AK17" s="424"/>
      <c r="AL17" s="439"/>
      <c r="AM17" s="424"/>
      <c r="AN17" s="439"/>
      <c r="AO17" s="424"/>
      <c r="AP17" s="439"/>
      <c r="AQ17" s="424"/>
      <c r="AR17" s="12"/>
    </row>
    <row r="18" spans="1:44" ht="45.75" customHeight="1" thickBot="1" x14ac:dyDescent="0.3">
      <c r="A18" s="415"/>
      <c r="B18" s="415"/>
      <c r="C18" s="412"/>
      <c r="D18" s="415"/>
      <c r="E18" s="505"/>
      <c r="F18" s="497"/>
      <c r="G18" s="463"/>
      <c r="H18" s="146" t="s">
        <v>207</v>
      </c>
      <c r="I18" s="147">
        <v>0.2</v>
      </c>
      <c r="J18" s="463"/>
      <c r="K18" s="499"/>
      <c r="L18" s="463"/>
      <c r="M18" s="463"/>
      <c r="N18" s="463"/>
      <c r="O18" s="494"/>
      <c r="P18" s="479"/>
      <c r="Q18" s="454"/>
      <c r="R18" s="454"/>
      <c r="S18" s="491"/>
      <c r="T18" s="491"/>
      <c r="U18" s="491"/>
      <c r="V18" s="491"/>
      <c r="W18" s="491"/>
      <c r="X18" s="491"/>
      <c r="Y18" s="491"/>
      <c r="Z18" s="491"/>
      <c r="AA18" s="491"/>
      <c r="AB18" s="491"/>
      <c r="AC18" s="491"/>
      <c r="AD18" s="491"/>
      <c r="AE18" s="488"/>
      <c r="AF18" s="488"/>
      <c r="AG18" s="488"/>
      <c r="AH18" s="488"/>
      <c r="AI18" s="424"/>
      <c r="AJ18" s="439"/>
      <c r="AK18" s="424"/>
      <c r="AL18" s="439"/>
      <c r="AM18" s="424"/>
      <c r="AN18" s="439"/>
      <c r="AO18" s="424"/>
      <c r="AP18" s="439"/>
      <c r="AQ18" s="424"/>
      <c r="AR18" s="12"/>
    </row>
    <row r="19" spans="1:44" ht="22.5" customHeight="1" thickBot="1" x14ac:dyDescent="0.3">
      <c r="A19" s="415"/>
      <c r="B19" s="415"/>
      <c r="C19" s="413"/>
      <c r="D19" s="416"/>
      <c r="E19" s="506"/>
      <c r="F19" s="497"/>
      <c r="G19" s="464"/>
      <c r="H19" s="148"/>
      <c r="I19" s="149">
        <f>SUM(I14:I18)</f>
        <v>1</v>
      </c>
      <c r="J19" s="464"/>
      <c r="K19" s="500"/>
      <c r="L19" s="464"/>
      <c r="M19" s="464"/>
      <c r="N19" s="464"/>
      <c r="O19" s="495"/>
      <c r="P19" s="480"/>
      <c r="Q19" s="455"/>
      <c r="R19" s="455"/>
      <c r="S19" s="492"/>
      <c r="T19" s="492"/>
      <c r="U19" s="492"/>
      <c r="V19" s="492"/>
      <c r="W19" s="492"/>
      <c r="X19" s="492"/>
      <c r="Y19" s="492"/>
      <c r="Z19" s="492"/>
      <c r="AA19" s="492"/>
      <c r="AB19" s="492"/>
      <c r="AC19" s="492"/>
      <c r="AD19" s="492"/>
      <c r="AE19" s="489"/>
      <c r="AF19" s="489"/>
      <c r="AG19" s="489"/>
      <c r="AH19" s="489"/>
      <c r="AI19" s="425"/>
      <c r="AJ19" s="440"/>
      <c r="AK19" s="425"/>
      <c r="AL19" s="440"/>
      <c r="AM19" s="425"/>
      <c r="AN19" s="440"/>
      <c r="AO19" s="425"/>
      <c r="AP19" s="440"/>
      <c r="AQ19" s="425"/>
      <c r="AR19" s="12"/>
    </row>
    <row r="20" spans="1:44" ht="27.75" customHeight="1" x14ac:dyDescent="0.25">
      <c r="A20" s="415"/>
      <c r="B20" s="415"/>
      <c r="C20" s="414" t="s">
        <v>108</v>
      </c>
      <c r="D20" s="456"/>
      <c r="E20" s="459">
        <v>0.05</v>
      </c>
      <c r="F20" s="462" t="s">
        <v>116</v>
      </c>
      <c r="G20" s="444"/>
      <c r="H20" s="150" t="s">
        <v>106</v>
      </c>
      <c r="I20" s="145">
        <v>0.2</v>
      </c>
      <c r="J20" s="447" t="s">
        <v>101</v>
      </c>
      <c r="K20" s="481" t="s">
        <v>210</v>
      </c>
      <c r="L20" s="484" t="s">
        <v>117</v>
      </c>
      <c r="M20" s="447"/>
      <c r="N20" s="462" t="s">
        <v>115</v>
      </c>
      <c r="O20" s="478">
        <v>0</v>
      </c>
      <c r="P20" s="478">
        <v>0</v>
      </c>
      <c r="Q20" s="453" t="s">
        <v>50</v>
      </c>
      <c r="R20" s="453" t="s">
        <v>49</v>
      </c>
      <c r="S20" s="441"/>
      <c r="T20" s="441"/>
      <c r="U20" s="441"/>
      <c r="V20" s="441"/>
      <c r="W20" s="441"/>
      <c r="X20" s="441"/>
      <c r="Y20" s="441"/>
      <c r="Z20" s="441"/>
      <c r="AA20" s="441"/>
      <c r="AB20" s="441"/>
      <c r="AC20" s="441"/>
      <c r="AD20" s="441"/>
      <c r="AE20" s="435"/>
      <c r="AF20" s="435"/>
      <c r="AG20" s="435"/>
      <c r="AH20" s="435"/>
      <c r="AI20" s="423" t="e">
        <f>1/K20</f>
        <v>#VALUE!</v>
      </c>
      <c r="AJ20" s="438"/>
      <c r="AK20" s="423" t="e">
        <f>1/M20</f>
        <v>#DIV/0!</v>
      </c>
      <c r="AL20" s="426"/>
      <c r="AM20" s="423" t="e">
        <f>1/O20</f>
        <v>#DIV/0!</v>
      </c>
      <c r="AN20" s="151"/>
      <c r="AO20" s="423" t="e">
        <f>1/Q20</f>
        <v>#VALUE!</v>
      </c>
      <c r="AP20" s="475"/>
      <c r="AQ20" s="423" t="e">
        <f>SUM(AI20+AK20+AM20+AO20)</f>
        <v>#VALUE!</v>
      </c>
      <c r="AR20" s="12"/>
    </row>
    <row r="21" spans="1:44" ht="27.75" customHeight="1" x14ac:dyDescent="0.25">
      <c r="A21" s="415"/>
      <c r="B21" s="415"/>
      <c r="C21" s="415"/>
      <c r="D21" s="457"/>
      <c r="E21" s="460"/>
      <c r="F21" s="463"/>
      <c r="G21" s="445"/>
      <c r="H21" s="150" t="s">
        <v>100</v>
      </c>
      <c r="I21" s="145">
        <v>0.2</v>
      </c>
      <c r="J21" s="448"/>
      <c r="K21" s="482"/>
      <c r="L21" s="485"/>
      <c r="M21" s="448"/>
      <c r="N21" s="463"/>
      <c r="O21" s="479"/>
      <c r="P21" s="479"/>
      <c r="Q21" s="454"/>
      <c r="R21" s="454"/>
      <c r="S21" s="442"/>
      <c r="T21" s="442"/>
      <c r="U21" s="442"/>
      <c r="V21" s="442"/>
      <c r="W21" s="442"/>
      <c r="X21" s="442"/>
      <c r="Y21" s="442"/>
      <c r="Z21" s="442"/>
      <c r="AA21" s="442"/>
      <c r="AB21" s="442"/>
      <c r="AC21" s="442"/>
      <c r="AD21" s="442"/>
      <c r="AE21" s="436"/>
      <c r="AF21" s="436"/>
      <c r="AG21" s="436"/>
      <c r="AH21" s="436"/>
      <c r="AI21" s="424"/>
      <c r="AJ21" s="439"/>
      <c r="AK21" s="424"/>
      <c r="AL21" s="427"/>
      <c r="AM21" s="424"/>
      <c r="AN21" s="476"/>
      <c r="AO21" s="424"/>
      <c r="AP21" s="476"/>
      <c r="AQ21" s="424"/>
      <c r="AR21" s="12"/>
    </row>
    <row r="22" spans="1:44" ht="27.75" customHeight="1" x14ac:dyDescent="0.25">
      <c r="A22" s="415"/>
      <c r="B22" s="415"/>
      <c r="C22" s="415"/>
      <c r="D22" s="457"/>
      <c r="E22" s="460"/>
      <c r="F22" s="463"/>
      <c r="G22" s="445"/>
      <c r="H22" s="150" t="s">
        <v>45</v>
      </c>
      <c r="I22" s="145">
        <v>0.2</v>
      </c>
      <c r="J22" s="448"/>
      <c r="K22" s="482"/>
      <c r="L22" s="485"/>
      <c r="M22" s="448"/>
      <c r="N22" s="463"/>
      <c r="O22" s="479"/>
      <c r="P22" s="479"/>
      <c r="Q22" s="454"/>
      <c r="R22" s="454"/>
      <c r="S22" s="442"/>
      <c r="T22" s="442"/>
      <c r="U22" s="442"/>
      <c r="V22" s="442"/>
      <c r="W22" s="442"/>
      <c r="X22" s="442"/>
      <c r="Y22" s="442"/>
      <c r="Z22" s="442"/>
      <c r="AA22" s="442"/>
      <c r="AB22" s="442"/>
      <c r="AC22" s="442"/>
      <c r="AD22" s="442"/>
      <c r="AE22" s="436"/>
      <c r="AF22" s="436"/>
      <c r="AG22" s="436"/>
      <c r="AH22" s="436"/>
      <c r="AI22" s="424"/>
      <c r="AJ22" s="439"/>
      <c r="AK22" s="424"/>
      <c r="AL22" s="427"/>
      <c r="AM22" s="424"/>
      <c r="AN22" s="476"/>
      <c r="AO22" s="424"/>
      <c r="AP22" s="476"/>
      <c r="AQ22" s="424"/>
      <c r="AR22" s="12"/>
    </row>
    <row r="23" spans="1:44" ht="27.75" customHeight="1" x14ac:dyDescent="0.25">
      <c r="A23" s="415"/>
      <c r="B23" s="415"/>
      <c r="C23" s="415"/>
      <c r="D23" s="457"/>
      <c r="E23" s="460"/>
      <c r="F23" s="463"/>
      <c r="G23" s="445"/>
      <c r="H23" s="150" t="s">
        <v>105</v>
      </c>
      <c r="I23" s="145">
        <v>0.2</v>
      </c>
      <c r="J23" s="448"/>
      <c r="K23" s="482"/>
      <c r="L23" s="485"/>
      <c r="M23" s="448"/>
      <c r="N23" s="463"/>
      <c r="O23" s="479"/>
      <c r="P23" s="479"/>
      <c r="Q23" s="454"/>
      <c r="R23" s="454"/>
      <c r="S23" s="442"/>
      <c r="T23" s="442"/>
      <c r="U23" s="442"/>
      <c r="V23" s="442"/>
      <c r="W23" s="442"/>
      <c r="X23" s="442"/>
      <c r="Y23" s="442"/>
      <c r="Z23" s="442"/>
      <c r="AA23" s="442"/>
      <c r="AB23" s="442"/>
      <c r="AC23" s="442"/>
      <c r="AD23" s="442"/>
      <c r="AE23" s="436"/>
      <c r="AF23" s="436"/>
      <c r="AG23" s="436"/>
      <c r="AH23" s="436"/>
      <c r="AI23" s="424"/>
      <c r="AJ23" s="439"/>
      <c r="AK23" s="424"/>
      <c r="AL23" s="427"/>
      <c r="AM23" s="424"/>
      <c r="AN23" s="476"/>
      <c r="AO23" s="424"/>
      <c r="AP23" s="476"/>
      <c r="AQ23" s="424"/>
      <c r="AR23" s="12"/>
    </row>
    <row r="24" spans="1:44" ht="38.25" customHeight="1" thickBot="1" x14ac:dyDescent="0.3">
      <c r="A24" s="415"/>
      <c r="B24" s="415"/>
      <c r="C24" s="415"/>
      <c r="D24" s="457"/>
      <c r="E24" s="460"/>
      <c r="F24" s="463"/>
      <c r="G24" s="445"/>
      <c r="H24" s="152" t="s">
        <v>46</v>
      </c>
      <c r="I24" s="147">
        <v>0.2</v>
      </c>
      <c r="J24" s="448"/>
      <c r="K24" s="482"/>
      <c r="L24" s="485"/>
      <c r="M24" s="448"/>
      <c r="N24" s="463"/>
      <c r="O24" s="479"/>
      <c r="P24" s="479"/>
      <c r="Q24" s="454"/>
      <c r="R24" s="454"/>
      <c r="S24" s="442"/>
      <c r="T24" s="442"/>
      <c r="U24" s="442"/>
      <c r="V24" s="442"/>
      <c r="W24" s="442"/>
      <c r="X24" s="442"/>
      <c r="Y24" s="442"/>
      <c r="Z24" s="442"/>
      <c r="AA24" s="442"/>
      <c r="AB24" s="442"/>
      <c r="AC24" s="442"/>
      <c r="AD24" s="442"/>
      <c r="AE24" s="436"/>
      <c r="AF24" s="436"/>
      <c r="AG24" s="436"/>
      <c r="AH24" s="436"/>
      <c r="AI24" s="424"/>
      <c r="AJ24" s="439"/>
      <c r="AK24" s="424"/>
      <c r="AL24" s="427"/>
      <c r="AM24" s="424"/>
      <c r="AN24" s="476"/>
      <c r="AO24" s="424"/>
      <c r="AP24" s="476"/>
      <c r="AQ24" s="424"/>
      <c r="AR24" s="12"/>
    </row>
    <row r="25" spans="1:44" ht="21.75" customHeight="1" thickBot="1" x14ac:dyDescent="0.3">
      <c r="A25" s="415"/>
      <c r="B25" s="415"/>
      <c r="C25" s="415"/>
      <c r="D25" s="457"/>
      <c r="E25" s="461"/>
      <c r="F25" s="464"/>
      <c r="G25" s="446"/>
      <c r="H25" s="153"/>
      <c r="I25" s="149">
        <f>SUM(I20:I24)</f>
        <v>1</v>
      </c>
      <c r="J25" s="449"/>
      <c r="K25" s="483"/>
      <c r="L25" s="486"/>
      <c r="M25" s="449"/>
      <c r="N25" s="464"/>
      <c r="O25" s="480"/>
      <c r="P25" s="480"/>
      <c r="Q25" s="455"/>
      <c r="R25" s="455"/>
      <c r="S25" s="443"/>
      <c r="T25" s="443"/>
      <c r="U25" s="443"/>
      <c r="V25" s="443"/>
      <c r="W25" s="443"/>
      <c r="X25" s="443"/>
      <c r="Y25" s="443"/>
      <c r="Z25" s="443"/>
      <c r="AA25" s="443"/>
      <c r="AB25" s="443"/>
      <c r="AC25" s="443"/>
      <c r="AD25" s="443"/>
      <c r="AE25" s="437"/>
      <c r="AF25" s="437"/>
      <c r="AG25" s="437"/>
      <c r="AH25" s="437"/>
      <c r="AI25" s="425"/>
      <c r="AJ25" s="440"/>
      <c r="AK25" s="425"/>
      <c r="AL25" s="428"/>
      <c r="AM25" s="425"/>
      <c r="AN25" s="477"/>
      <c r="AO25" s="425"/>
      <c r="AP25" s="477"/>
      <c r="AQ25" s="425"/>
      <c r="AR25" s="12"/>
    </row>
    <row r="26" spans="1:44" ht="43.5" customHeight="1" x14ac:dyDescent="0.25">
      <c r="A26" s="695" t="s">
        <v>414</v>
      </c>
      <c r="B26" s="697" t="s">
        <v>415</v>
      </c>
      <c r="C26" s="697" t="s">
        <v>416</v>
      </c>
      <c r="D26" s="697" t="s">
        <v>417</v>
      </c>
      <c r="E26" s="699">
        <v>0.2</v>
      </c>
      <c r="F26" s="666" t="s">
        <v>418</v>
      </c>
      <c r="G26" s="702" t="s">
        <v>419</v>
      </c>
      <c r="H26" s="259" t="s">
        <v>420</v>
      </c>
      <c r="I26" s="256">
        <v>0.25</v>
      </c>
      <c r="J26" s="686" t="s">
        <v>421</v>
      </c>
      <c r="K26" s="689" t="s">
        <v>422</v>
      </c>
      <c r="L26" s="692" t="s">
        <v>423</v>
      </c>
      <c r="M26" s="686" t="s">
        <v>424</v>
      </c>
      <c r="N26" s="686" t="s">
        <v>425</v>
      </c>
      <c r="O26" s="603"/>
      <c r="P26" s="603"/>
      <c r="Q26" s="678">
        <v>44927</v>
      </c>
      <c r="R26" s="678">
        <v>45291</v>
      </c>
      <c r="S26" s="552"/>
      <c r="T26" s="552"/>
      <c r="U26" s="552"/>
      <c r="V26" s="552"/>
      <c r="W26" s="552"/>
      <c r="X26" s="552"/>
      <c r="Y26" s="552"/>
      <c r="Z26" s="552"/>
      <c r="AA26" s="552"/>
      <c r="AB26" s="552"/>
      <c r="AC26" s="552"/>
      <c r="AD26" s="552"/>
      <c r="AE26" s="564"/>
      <c r="AF26" s="564"/>
      <c r="AG26" s="564"/>
      <c r="AH26" s="564"/>
      <c r="AI26" s="257" t="e">
        <f>1/K26</f>
        <v>#VALUE!</v>
      </c>
      <c r="AJ26" s="567"/>
      <c r="AK26" s="257" t="e">
        <f>1/M26</f>
        <v>#VALUE!</v>
      </c>
      <c r="AL26" s="570"/>
      <c r="AM26" s="257" t="e">
        <f>1/O26</f>
        <v>#DIV/0!</v>
      </c>
      <c r="AN26" s="181"/>
      <c r="AO26" s="257">
        <f>1/Q26</f>
        <v>2.2258330180069893E-5</v>
      </c>
      <c r="AP26" s="432"/>
      <c r="AQ26" s="257" t="e">
        <f>SUM(AI26+AK26+AM26+AO26)</f>
        <v>#VALUE!</v>
      </c>
      <c r="AR26" s="12"/>
    </row>
    <row r="27" spans="1:44" ht="64.5" customHeight="1" x14ac:dyDescent="0.25">
      <c r="A27" s="696"/>
      <c r="B27" s="698"/>
      <c r="C27" s="698"/>
      <c r="D27" s="698"/>
      <c r="E27" s="700"/>
      <c r="F27" s="667"/>
      <c r="G27" s="703"/>
      <c r="H27" s="260" t="s">
        <v>426</v>
      </c>
      <c r="I27" s="256">
        <v>0.25</v>
      </c>
      <c r="J27" s="687"/>
      <c r="K27" s="690"/>
      <c r="L27" s="693"/>
      <c r="M27" s="687"/>
      <c r="N27" s="687"/>
      <c r="O27" s="433"/>
      <c r="P27" s="433"/>
      <c r="Q27" s="679"/>
      <c r="R27" s="679"/>
      <c r="S27" s="553"/>
      <c r="T27" s="553"/>
      <c r="U27" s="553"/>
      <c r="V27" s="553"/>
      <c r="W27" s="553"/>
      <c r="X27" s="553"/>
      <c r="Y27" s="553"/>
      <c r="Z27" s="553"/>
      <c r="AA27" s="553"/>
      <c r="AB27" s="553"/>
      <c r="AC27" s="553"/>
      <c r="AD27" s="553"/>
      <c r="AE27" s="565"/>
      <c r="AF27" s="565"/>
      <c r="AG27" s="565"/>
      <c r="AH27" s="565"/>
      <c r="AI27" s="257"/>
      <c r="AJ27" s="568"/>
      <c r="AK27" s="257"/>
      <c r="AL27" s="571"/>
      <c r="AM27" s="257"/>
      <c r="AN27" s="433"/>
      <c r="AO27" s="257"/>
      <c r="AP27" s="433"/>
      <c r="AQ27" s="257"/>
      <c r="AR27" s="12"/>
    </row>
    <row r="28" spans="1:44" ht="63.75" customHeight="1" x14ac:dyDescent="0.25">
      <c r="A28" s="696"/>
      <c r="B28" s="698"/>
      <c r="C28" s="698"/>
      <c r="D28" s="698"/>
      <c r="E28" s="700"/>
      <c r="F28" s="667"/>
      <c r="G28" s="703"/>
      <c r="H28" s="259" t="s">
        <v>427</v>
      </c>
      <c r="I28" s="256">
        <v>0.25</v>
      </c>
      <c r="J28" s="687"/>
      <c r="K28" s="690"/>
      <c r="L28" s="693"/>
      <c r="M28" s="687"/>
      <c r="N28" s="687"/>
      <c r="O28" s="433"/>
      <c r="P28" s="433"/>
      <c r="Q28" s="679"/>
      <c r="R28" s="679"/>
      <c r="S28" s="553"/>
      <c r="T28" s="553"/>
      <c r="U28" s="553"/>
      <c r="V28" s="553"/>
      <c r="W28" s="553"/>
      <c r="X28" s="553"/>
      <c r="Y28" s="553"/>
      <c r="Z28" s="553"/>
      <c r="AA28" s="553"/>
      <c r="AB28" s="553"/>
      <c r="AC28" s="553"/>
      <c r="AD28" s="553"/>
      <c r="AE28" s="565"/>
      <c r="AF28" s="565"/>
      <c r="AG28" s="565"/>
      <c r="AH28" s="565"/>
      <c r="AI28" s="257"/>
      <c r="AJ28" s="568"/>
      <c r="AK28" s="257"/>
      <c r="AL28" s="571"/>
      <c r="AM28" s="257"/>
      <c r="AN28" s="433"/>
      <c r="AO28" s="257"/>
      <c r="AP28" s="433"/>
      <c r="AQ28" s="257"/>
      <c r="AR28" s="12"/>
    </row>
    <row r="29" spans="1:44" ht="75" customHeight="1" x14ac:dyDescent="0.25">
      <c r="A29" s="696"/>
      <c r="B29" s="698"/>
      <c r="C29" s="698"/>
      <c r="D29" s="698"/>
      <c r="E29" s="700"/>
      <c r="F29" s="667"/>
      <c r="G29" s="703"/>
      <c r="H29" s="259" t="s">
        <v>428</v>
      </c>
      <c r="I29" s="256">
        <v>0.25</v>
      </c>
      <c r="J29" s="687"/>
      <c r="K29" s="690"/>
      <c r="L29" s="693"/>
      <c r="M29" s="687"/>
      <c r="N29" s="687"/>
      <c r="O29" s="433"/>
      <c r="P29" s="433"/>
      <c r="Q29" s="679"/>
      <c r="R29" s="679"/>
      <c r="S29" s="553"/>
      <c r="T29" s="553"/>
      <c r="U29" s="553"/>
      <c r="V29" s="553"/>
      <c r="W29" s="553"/>
      <c r="X29" s="553"/>
      <c r="Y29" s="553"/>
      <c r="Z29" s="553"/>
      <c r="AA29" s="553"/>
      <c r="AB29" s="553"/>
      <c r="AC29" s="553"/>
      <c r="AD29" s="553"/>
      <c r="AE29" s="565"/>
      <c r="AF29" s="565"/>
      <c r="AG29" s="565"/>
      <c r="AH29" s="565"/>
      <c r="AI29" s="257"/>
      <c r="AJ29" s="568"/>
      <c r="AK29" s="257"/>
      <c r="AL29" s="571"/>
      <c r="AM29" s="257"/>
      <c r="AN29" s="433"/>
      <c r="AO29" s="257"/>
      <c r="AP29" s="433"/>
      <c r="AQ29" s="257"/>
      <c r="AR29" s="12"/>
    </row>
    <row r="30" spans="1:44" x14ac:dyDescent="0.25">
      <c r="A30" s="696"/>
      <c r="B30" s="698"/>
      <c r="C30" s="698"/>
      <c r="D30" s="698"/>
      <c r="E30" s="701"/>
      <c r="F30" s="668"/>
      <c r="G30" s="704"/>
      <c r="H30" s="180"/>
      <c r="I30" s="261">
        <f>SUM(I26:I29)</f>
        <v>1</v>
      </c>
      <c r="J30" s="688"/>
      <c r="K30" s="691"/>
      <c r="L30" s="694"/>
      <c r="M30" s="688"/>
      <c r="N30" s="688"/>
      <c r="O30" s="434"/>
      <c r="P30" s="434"/>
      <c r="Q30" s="680"/>
      <c r="R30" s="680"/>
      <c r="S30" s="554"/>
      <c r="T30" s="554"/>
      <c r="U30" s="554"/>
      <c r="V30" s="554"/>
      <c r="W30" s="554"/>
      <c r="X30" s="554"/>
      <c r="Y30" s="554"/>
      <c r="Z30" s="554"/>
      <c r="AA30" s="554"/>
      <c r="AB30" s="554"/>
      <c r="AC30" s="554"/>
      <c r="AD30" s="554"/>
      <c r="AE30" s="566"/>
      <c r="AF30" s="566"/>
      <c r="AG30" s="566"/>
      <c r="AH30" s="566"/>
      <c r="AI30" s="257"/>
      <c r="AJ30" s="569"/>
      <c r="AK30" s="257"/>
      <c r="AL30" s="572"/>
      <c r="AM30" s="257"/>
      <c r="AN30" s="434"/>
      <c r="AO30" s="257"/>
      <c r="AP30" s="434"/>
      <c r="AQ30" s="257"/>
      <c r="AR30" s="12"/>
    </row>
    <row r="31" spans="1:44" ht="69.75" customHeight="1" x14ac:dyDescent="0.25">
      <c r="A31" s="696"/>
      <c r="B31" s="698"/>
      <c r="C31" s="698"/>
      <c r="D31" s="698"/>
      <c r="E31" s="683">
        <v>0.2</v>
      </c>
      <c r="F31" s="666" t="s">
        <v>429</v>
      </c>
      <c r="G31" s="660" t="s">
        <v>430</v>
      </c>
      <c r="H31" s="260" t="s">
        <v>431</v>
      </c>
      <c r="I31" s="261">
        <v>0.2</v>
      </c>
      <c r="J31" s="562" t="s">
        <v>432</v>
      </c>
      <c r="K31" s="595" t="s">
        <v>433</v>
      </c>
      <c r="L31" s="677" t="s">
        <v>434</v>
      </c>
      <c r="M31" s="562" t="s">
        <v>424</v>
      </c>
      <c r="N31" s="562" t="s">
        <v>435</v>
      </c>
      <c r="O31" s="244"/>
      <c r="P31" s="244"/>
      <c r="Q31" s="678">
        <v>44927</v>
      </c>
      <c r="R31" s="678">
        <v>45261</v>
      </c>
      <c r="S31" s="240"/>
      <c r="T31" s="240"/>
      <c r="U31" s="240"/>
      <c r="V31" s="240"/>
      <c r="W31" s="240"/>
      <c r="X31" s="240"/>
      <c r="Y31" s="240"/>
      <c r="Z31" s="240"/>
      <c r="AA31" s="240"/>
      <c r="AB31" s="240"/>
      <c r="AC31" s="240"/>
      <c r="AD31" s="240"/>
      <c r="AE31" s="245"/>
      <c r="AF31" s="245"/>
      <c r="AG31" s="245"/>
      <c r="AH31" s="245"/>
      <c r="AI31" s="257"/>
      <c r="AJ31" s="429"/>
      <c r="AK31" s="10"/>
      <c r="AL31" s="246"/>
      <c r="AM31" s="257"/>
      <c r="AN31" s="231"/>
      <c r="AO31" s="257"/>
      <c r="AP31" s="432"/>
      <c r="AQ31" s="10"/>
      <c r="AR31" s="12"/>
    </row>
    <row r="32" spans="1:44" ht="40.5" customHeight="1" x14ac:dyDescent="0.25">
      <c r="A32" s="696"/>
      <c r="B32" s="698"/>
      <c r="C32" s="698"/>
      <c r="D32" s="698"/>
      <c r="E32" s="684"/>
      <c r="F32" s="667"/>
      <c r="G32" s="660"/>
      <c r="H32" s="260" t="s">
        <v>436</v>
      </c>
      <c r="I32" s="261">
        <v>0.2</v>
      </c>
      <c r="J32" s="562"/>
      <c r="K32" s="595"/>
      <c r="L32" s="677"/>
      <c r="M32" s="562"/>
      <c r="N32" s="562"/>
      <c r="O32" s="244"/>
      <c r="P32" s="244"/>
      <c r="Q32" s="679"/>
      <c r="R32" s="679"/>
      <c r="S32" s="240"/>
      <c r="T32" s="240"/>
      <c r="U32" s="240"/>
      <c r="V32" s="240"/>
      <c r="W32" s="240"/>
      <c r="X32" s="240"/>
      <c r="Y32" s="240"/>
      <c r="Z32" s="240"/>
      <c r="AA32" s="240"/>
      <c r="AB32" s="240"/>
      <c r="AC32" s="240"/>
      <c r="AD32" s="240"/>
      <c r="AE32" s="245"/>
      <c r="AF32" s="245"/>
      <c r="AG32" s="245"/>
      <c r="AH32" s="245"/>
      <c r="AI32" s="257"/>
      <c r="AJ32" s="430"/>
      <c r="AK32" s="10"/>
      <c r="AL32" s="246"/>
      <c r="AM32" s="257"/>
      <c r="AN32" s="231"/>
      <c r="AO32" s="257"/>
      <c r="AP32" s="433"/>
      <c r="AQ32" s="10"/>
      <c r="AR32" s="12"/>
    </row>
    <row r="33" spans="1:44" ht="54" customHeight="1" x14ac:dyDescent="0.25">
      <c r="A33" s="696"/>
      <c r="B33" s="698"/>
      <c r="C33" s="698"/>
      <c r="D33" s="698"/>
      <c r="E33" s="684"/>
      <c r="F33" s="667"/>
      <c r="G33" s="660"/>
      <c r="H33" s="260" t="s">
        <v>437</v>
      </c>
      <c r="I33" s="261">
        <v>0.2</v>
      </c>
      <c r="J33" s="562"/>
      <c r="K33" s="595"/>
      <c r="L33" s="677"/>
      <c r="M33" s="562"/>
      <c r="N33" s="562"/>
      <c r="O33" s="244"/>
      <c r="P33" s="244"/>
      <c r="Q33" s="679"/>
      <c r="R33" s="679"/>
      <c r="S33" s="240"/>
      <c r="T33" s="240"/>
      <c r="U33" s="240"/>
      <c r="V33" s="240"/>
      <c r="W33" s="240"/>
      <c r="X33" s="240"/>
      <c r="Y33" s="240"/>
      <c r="Z33" s="240"/>
      <c r="AA33" s="240"/>
      <c r="AB33" s="240"/>
      <c r="AC33" s="240"/>
      <c r="AD33" s="240"/>
      <c r="AE33" s="245"/>
      <c r="AF33" s="245"/>
      <c r="AG33" s="245"/>
      <c r="AH33" s="245"/>
      <c r="AI33" s="257"/>
      <c r="AJ33" s="430"/>
      <c r="AK33" s="10"/>
      <c r="AL33" s="246"/>
      <c r="AM33" s="257"/>
      <c r="AN33" s="231"/>
      <c r="AO33" s="257"/>
      <c r="AP33" s="433"/>
      <c r="AQ33" s="10"/>
      <c r="AR33" s="12"/>
    </row>
    <row r="34" spans="1:44" ht="35.25" customHeight="1" x14ac:dyDescent="0.25">
      <c r="A34" s="696"/>
      <c r="B34" s="698"/>
      <c r="C34" s="698"/>
      <c r="D34" s="698"/>
      <c r="E34" s="684"/>
      <c r="F34" s="667"/>
      <c r="G34" s="660"/>
      <c r="H34" s="260" t="s">
        <v>438</v>
      </c>
      <c r="I34" s="261">
        <v>0.2</v>
      </c>
      <c r="J34" s="562"/>
      <c r="K34" s="595"/>
      <c r="L34" s="677"/>
      <c r="M34" s="562"/>
      <c r="N34" s="562"/>
      <c r="O34" s="244"/>
      <c r="P34" s="244"/>
      <c r="Q34" s="679"/>
      <c r="R34" s="679"/>
      <c r="S34" s="240"/>
      <c r="T34" s="240"/>
      <c r="U34" s="240"/>
      <c r="V34" s="240"/>
      <c r="W34" s="240"/>
      <c r="X34" s="240"/>
      <c r="Y34" s="240"/>
      <c r="Z34" s="240"/>
      <c r="AA34" s="240"/>
      <c r="AB34" s="240"/>
      <c r="AC34" s="240"/>
      <c r="AD34" s="240"/>
      <c r="AE34" s="245"/>
      <c r="AF34" s="245"/>
      <c r="AG34" s="245"/>
      <c r="AH34" s="245"/>
      <c r="AI34" s="257"/>
      <c r="AJ34" s="430"/>
      <c r="AK34" s="10"/>
      <c r="AL34" s="246"/>
      <c r="AM34" s="257"/>
      <c r="AN34" s="231"/>
      <c r="AO34" s="257"/>
      <c r="AP34" s="433"/>
      <c r="AQ34" s="10"/>
      <c r="AR34" s="12"/>
    </row>
    <row r="35" spans="1:44" ht="35.25" customHeight="1" x14ac:dyDescent="0.25">
      <c r="A35" s="696"/>
      <c r="B35" s="698"/>
      <c r="C35" s="698"/>
      <c r="D35" s="698"/>
      <c r="E35" s="684"/>
      <c r="F35" s="667"/>
      <c r="G35" s="660"/>
      <c r="H35" s="262" t="s">
        <v>439</v>
      </c>
      <c r="I35" s="261">
        <v>0.2</v>
      </c>
      <c r="J35" s="562"/>
      <c r="K35" s="595"/>
      <c r="L35" s="677"/>
      <c r="M35" s="562"/>
      <c r="N35" s="562"/>
      <c r="O35" s="244"/>
      <c r="P35" s="244"/>
      <c r="Q35" s="679"/>
      <c r="R35" s="679"/>
      <c r="S35" s="240"/>
      <c r="T35" s="240"/>
      <c r="U35" s="240"/>
      <c r="V35" s="240"/>
      <c r="W35" s="240"/>
      <c r="X35" s="240"/>
      <c r="Y35" s="240"/>
      <c r="Z35" s="240"/>
      <c r="AA35" s="240"/>
      <c r="AB35" s="240"/>
      <c r="AC35" s="240"/>
      <c r="AD35" s="240"/>
      <c r="AE35" s="245"/>
      <c r="AF35" s="245"/>
      <c r="AG35" s="245"/>
      <c r="AH35" s="245"/>
      <c r="AI35" s="257"/>
      <c r="AJ35" s="430"/>
      <c r="AK35" s="10"/>
      <c r="AL35" s="246"/>
      <c r="AM35" s="257"/>
      <c r="AN35" s="231"/>
      <c r="AO35" s="257"/>
      <c r="AP35" s="433"/>
      <c r="AQ35" s="10"/>
      <c r="AR35" s="12"/>
    </row>
    <row r="36" spans="1:44" ht="30.75" customHeight="1" x14ac:dyDescent="0.25">
      <c r="A36" s="696"/>
      <c r="B36" s="698"/>
      <c r="C36" s="698"/>
      <c r="D36" s="698"/>
      <c r="E36" s="685"/>
      <c r="F36" s="668"/>
      <c r="G36" s="660"/>
      <c r="H36" s="8"/>
      <c r="I36" s="263">
        <f>SUM(I31:I35)</f>
        <v>1</v>
      </c>
      <c r="J36" s="562"/>
      <c r="K36" s="595"/>
      <c r="L36" s="677"/>
      <c r="M36" s="562"/>
      <c r="N36" s="562"/>
      <c r="O36" s="244"/>
      <c r="P36" s="244"/>
      <c r="Q36" s="680"/>
      <c r="R36" s="680"/>
      <c r="S36" s="240"/>
      <c r="T36" s="240"/>
      <c r="U36" s="240"/>
      <c r="V36" s="240"/>
      <c r="W36" s="240"/>
      <c r="X36" s="240"/>
      <c r="Y36" s="240"/>
      <c r="Z36" s="240"/>
      <c r="AA36" s="240"/>
      <c r="AB36" s="240"/>
      <c r="AC36" s="240"/>
      <c r="AD36" s="240"/>
      <c r="AE36" s="245"/>
      <c r="AF36" s="245"/>
      <c r="AG36" s="245"/>
      <c r="AH36" s="245"/>
      <c r="AI36" s="257"/>
      <c r="AJ36" s="431"/>
      <c r="AK36" s="10"/>
      <c r="AL36" s="246"/>
      <c r="AM36" s="257"/>
      <c r="AN36" s="231"/>
      <c r="AO36" s="257"/>
      <c r="AP36" s="434"/>
      <c r="AQ36" s="10"/>
      <c r="AR36" s="12"/>
    </row>
    <row r="37" spans="1:44" ht="30.75" customHeight="1" x14ac:dyDescent="0.25">
      <c r="A37" s="696"/>
      <c r="B37" s="698"/>
      <c r="C37" s="698"/>
      <c r="D37" s="698"/>
      <c r="E37" s="664">
        <v>0.1</v>
      </c>
      <c r="F37" s="666" t="s">
        <v>440</v>
      </c>
      <c r="G37" s="674" t="s">
        <v>441</v>
      </c>
      <c r="H37" s="260" t="s">
        <v>442</v>
      </c>
      <c r="I37" s="256">
        <v>0.25</v>
      </c>
      <c r="J37" s="597" t="s">
        <v>443</v>
      </c>
      <c r="K37" s="649" t="s">
        <v>444</v>
      </c>
      <c r="L37" s="650" t="s">
        <v>445</v>
      </c>
      <c r="M37" s="597" t="s">
        <v>424</v>
      </c>
      <c r="N37" s="597" t="s">
        <v>446</v>
      </c>
      <c r="O37" s="651"/>
      <c r="P37" s="651"/>
      <c r="Q37" s="624">
        <v>44927</v>
      </c>
      <c r="R37" s="624">
        <v>45261</v>
      </c>
      <c r="S37" s="671"/>
      <c r="T37" s="671"/>
      <c r="U37" s="671"/>
      <c r="V37" s="671"/>
      <c r="W37" s="671"/>
      <c r="X37" s="671"/>
      <c r="Y37" s="671"/>
      <c r="Z37" s="671"/>
      <c r="AA37" s="671"/>
      <c r="AB37" s="671"/>
      <c r="AC37" s="671"/>
      <c r="AD37" s="671"/>
      <c r="AE37" s="672"/>
      <c r="AF37" s="672"/>
      <c r="AG37" s="672"/>
      <c r="AH37" s="672"/>
      <c r="AI37" s="257"/>
      <c r="AJ37" s="681"/>
      <c r="AK37" s="257" t="e">
        <f>1/M37</f>
        <v>#VALUE!</v>
      </c>
      <c r="AL37" s="682"/>
      <c r="AM37" s="257" t="e">
        <f>1/O37</f>
        <v>#DIV/0!</v>
      </c>
      <c r="AN37" s="432"/>
      <c r="AO37" s="257">
        <f>1/Q37</f>
        <v>2.2258330180069893E-5</v>
      </c>
      <c r="AP37" s="432"/>
      <c r="AQ37" s="257" t="e">
        <f>SUM(AI37+AK37+AM37+AO37)</f>
        <v>#VALUE!</v>
      </c>
      <c r="AR37" s="12"/>
    </row>
    <row r="38" spans="1:44" ht="42.75" customHeight="1" x14ac:dyDescent="0.25">
      <c r="A38" s="696"/>
      <c r="B38" s="698"/>
      <c r="C38" s="698"/>
      <c r="D38" s="698"/>
      <c r="E38" s="665"/>
      <c r="F38" s="667"/>
      <c r="G38" s="675"/>
      <c r="H38" s="266" t="s">
        <v>447</v>
      </c>
      <c r="I38" s="256">
        <v>0.25</v>
      </c>
      <c r="J38" s="597"/>
      <c r="K38" s="649"/>
      <c r="L38" s="650"/>
      <c r="M38" s="597"/>
      <c r="N38" s="597"/>
      <c r="O38" s="651"/>
      <c r="P38" s="651"/>
      <c r="Q38" s="624"/>
      <c r="R38" s="624"/>
      <c r="S38" s="671"/>
      <c r="T38" s="671"/>
      <c r="U38" s="671"/>
      <c r="V38" s="671"/>
      <c r="W38" s="671"/>
      <c r="X38" s="671"/>
      <c r="Y38" s="671"/>
      <c r="Z38" s="671"/>
      <c r="AA38" s="671"/>
      <c r="AB38" s="671"/>
      <c r="AC38" s="671"/>
      <c r="AD38" s="671"/>
      <c r="AE38" s="672"/>
      <c r="AF38" s="672"/>
      <c r="AG38" s="672"/>
      <c r="AH38" s="672"/>
      <c r="AI38" s="257"/>
      <c r="AJ38" s="681"/>
      <c r="AK38" s="257"/>
      <c r="AL38" s="682"/>
      <c r="AM38" s="257"/>
      <c r="AN38" s="433"/>
      <c r="AO38" s="257"/>
      <c r="AP38" s="433"/>
      <c r="AQ38" s="257"/>
      <c r="AR38" s="12"/>
    </row>
    <row r="39" spans="1:44" ht="43.5" customHeight="1" x14ac:dyDescent="0.25">
      <c r="A39" s="696"/>
      <c r="B39" s="698"/>
      <c r="C39" s="698"/>
      <c r="D39" s="698"/>
      <c r="E39" s="665"/>
      <c r="F39" s="667"/>
      <c r="G39" s="675"/>
      <c r="H39" s="259" t="s">
        <v>448</v>
      </c>
      <c r="I39" s="256">
        <v>0.25</v>
      </c>
      <c r="J39" s="597"/>
      <c r="K39" s="649"/>
      <c r="L39" s="650"/>
      <c r="M39" s="597"/>
      <c r="N39" s="597"/>
      <c r="O39" s="651"/>
      <c r="P39" s="651"/>
      <c r="Q39" s="624"/>
      <c r="R39" s="624"/>
      <c r="S39" s="671"/>
      <c r="T39" s="671"/>
      <c r="U39" s="671"/>
      <c r="V39" s="671"/>
      <c r="W39" s="671"/>
      <c r="X39" s="671"/>
      <c r="Y39" s="671"/>
      <c r="Z39" s="671"/>
      <c r="AA39" s="671"/>
      <c r="AB39" s="671"/>
      <c r="AC39" s="671"/>
      <c r="AD39" s="671"/>
      <c r="AE39" s="672"/>
      <c r="AF39" s="672"/>
      <c r="AG39" s="672"/>
      <c r="AH39" s="672"/>
      <c r="AI39" s="257"/>
      <c r="AJ39" s="681"/>
      <c r="AK39" s="257"/>
      <c r="AL39" s="682"/>
      <c r="AM39" s="257"/>
      <c r="AN39" s="433"/>
      <c r="AO39" s="257"/>
      <c r="AP39" s="433"/>
      <c r="AQ39" s="257"/>
      <c r="AR39" s="12"/>
    </row>
    <row r="40" spans="1:44" ht="27.75" customHeight="1" x14ac:dyDescent="0.25">
      <c r="A40" s="696"/>
      <c r="B40" s="698"/>
      <c r="C40" s="698"/>
      <c r="D40" s="698"/>
      <c r="E40" s="665"/>
      <c r="F40" s="667"/>
      <c r="G40" s="675"/>
      <c r="H40" s="260" t="s">
        <v>449</v>
      </c>
      <c r="I40" s="256">
        <v>0.25</v>
      </c>
      <c r="J40" s="597"/>
      <c r="K40" s="649"/>
      <c r="L40" s="650"/>
      <c r="M40" s="597"/>
      <c r="N40" s="597"/>
      <c r="O40" s="651"/>
      <c r="P40" s="651"/>
      <c r="Q40" s="624"/>
      <c r="R40" s="624"/>
      <c r="S40" s="671"/>
      <c r="T40" s="671"/>
      <c r="U40" s="671"/>
      <c r="V40" s="671"/>
      <c r="W40" s="671"/>
      <c r="X40" s="671"/>
      <c r="Y40" s="671"/>
      <c r="Z40" s="671"/>
      <c r="AA40" s="671"/>
      <c r="AB40" s="671"/>
      <c r="AC40" s="671"/>
      <c r="AD40" s="671"/>
      <c r="AE40" s="672"/>
      <c r="AF40" s="672"/>
      <c r="AG40" s="672"/>
      <c r="AH40" s="672"/>
      <c r="AI40" s="257"/>
      <c r="AJ40" s="681"/>
      <c r="AK40" s="257"/>
      <c r="AL40" s="682"/>
      <c r="AM40" s="257"/>
      <c r="AN40" s="433"/>
      <c r="AO40" s="257"/>
      <c r="AP40" s="433"/>
      <c r="AQ40" s="257"/>
      <c r="AR40" s="12"/>
    </row>
    <row r="41" spans="1:44" x14ac:dyDescent="0.25">
      <c r="A41" s="696"/>
      <c r="B41" s="698"/>
      <c r="C41" s="698"/>
      <c r="D41" s="698"/>
      <c r="E41" s="673"/>
      <c r="F41" s="668"/>
      <c r="G41" s="676"/>
      <c r="H41" s="180"/>
      <c r="I41" s="261">
        <f>SUM(I37:I40)</f>
        <v>1</v>
      </c>
      <c r="J41" s="597"/>
      <c r="K41" s="649"/>
      <c r="L41" s="650"/>
      <c r="M41" s="597"/>
      <c r="N41" s="597"/>
      <c r="O41" s="651"/>
      <c r="P41" s="651"/>
      <c r="Q41" s="624"/>
      <c r="R41" s="624"/>
      <c r="S41" s="671"/>
      <c r="T41" s="671"/>
      <c r="U41" s="671"/>
      <c r="V41" s="671"/>
      <c r="W41" s="671"/>
      <c r="X41" s="671"/>
      <c r="Y41" s="671"/>
      <c r="Z41" s="671"/>
      <c r="AA41" s="671"/>
      <c r="AB41" s="671"/>
      <c r="AC41" s="671"/>
      <c r="AD41" s="671"/>
      <c r="AE41" s="672"/>
      <c r="AF41" s="672"/>
      <c r="AG41" s="672"/>
      <c r="AH41" s="672"/>
      <c r="AI41" s="257"/>
      <c r="AJ41" s="681"/>
      <c r="AK41" s="257"/>
      <c r="AL41" s="682"/>
      <c r="AM41" s="257"/>
      <c r="AN41" s="434"/>
      <c r="AO41" s="257"/>
      <c r="AP41" s="434"/>
      <c r="AQ41" s="257"/>
      <c r="AR41" s="12"/>
    </row>
    <row r="42" spans="1:44" ht="43.5" customHeight="1" x14ac:dyDescent="0.25">
      <c r="A42" s="696"/>
      <c r="B42" s="698"/>
      <c r="C42" s="698"/>
      <c r="D42" s="698"/>
      <c r="E42" s="664">
        <v>0.15</v>
      </c>
      <c r="F42" s="666" t="s">
        <v>450</v>
      </c>
      <c r="G42" s="669" t="s">
        <v>451</v>
      </c>
      <c r="H42" s="267" t="s">
        <v>452</v>
      </c>
      <c r="I42" s="268">
        <v>0.15</v>
      </c>
      <c r="J42" s="597" t="s">
        <v>453</v>
      </c>
      <c r="K42" s="649" t="s">
        <v>454</v>
      </c>
      <c r="L42" s="650" t="s">
        <v>455</v>
      </c>
      <c r="M42" s="597" t="s">
        <v>424</v>
      </c>
      <c r="N42" s="597" t="s">
        <v>456</v>
      </c>
      <c r="O42" s="604"/>
      <c r="P42" s="604"/>
      <c r="Q42" s="588">
        <v>44927</v>
      </c>
      <c r="R42" s="588">
        <v>45261</v>
      </c>
      <c r="S42" s="553"/>
      <c r="T42" s="553"/>
      <c r="U42" s="553"/>
      <c r="V42" s="553"/>
      <c r="W42" s="553"/>
      <c r="X42" s="553"/>
      <c r="Y42" s="553"/>
      <c r="Z42" s="553"/>
      <c r="AA42" s="553"/>
      <c r="AB42" s="553"/>
      <c r="AC42" s="553"/>
      <c r="AD42" s="553"/>
      <c r="AE42" s="565"/>
      <c r="AF42" s="565"/>
      <c r="AG42" s="565"/>
      <c r="AH42" s="565"/>
      <c r="AI42" s="257" t="e">
        <f>1/K42</f>
        <v>#VALUE!</v>
      </c>
      <c r="AJ42" s="568"/>
      <c r="AK42" s="257" t="e">
        <f>1/M42</f>
        <v>#VALUE!</v>
      </c>
      <c r="AL42" s="585"/>
      <c r="AM42" s="257" t="e">
        <f>1/O42</f>
        <v>#DIV/0!</v>
      </c>
      <c r="AN42" s="269"/>
      <c r="AO42" s="257">
        <f>1/Q42</f>
        <v>2.2258330180069893E-5</v>
      </c>
      <c r="AP42" s="432"/>
      <c r="AQ42" s="257" t="e">
        <f>SUM(AI42+AK42+AM42+AO42)</f>
        <v>#VALUE!</v>
      </c>
      <c r="AR42" s="12"/>
    </row>
    <row r="43" spans="1:44" ht="79.5" customHeight="1" x14ac:dyDescent="0.25">
      <c r="A43" s="696"/>
      <c r="B43" s="698"/>
      <c r="C43" s="698"/>
      <c r="D43" s="698"/>
      <c r="E43" s="665"/>
      <c r="F43" s="667"/>
      <c r="G43" s="669"/>
      <c r="H43" s="270" t="s">
        <v>457</v>
      </c>
      <c r="I43" s="256">
        <v>0.25</v>
      </c>
      <c r="J43" s="597"/>
      <c r="K43" s="649"/>
      <c r="L43" s="650"/>
      <c r="M43" s="597"/>
      <c r="N43" s="597"/>
      <c r="O43" s="604"/>
      <c r="P43" s="604"/>
      <c r="Q43" s="588"/>
      <c r="R43" s="588"/>
      <c r="S43" s="553"/>
      <c r="T43" s="553"/>
      <c r="U43" s="553"/>
      <c r="V43" s="553"/>
      <c r="W43" s="553"/>
      <c r="X43" s="553"/>
      <c r="Y43" s="553"/>
      <c r="Z43" s="553"/>
      <c r="AA43" s="553"/>
      <c r="AB43" s="553"/>
      <c r="AC43" s="553"/>
      <c r="AD43" s="553"/>
      <c r="AE43" s="565"/>
      <c r="AF43" s="565"/>
      <c r="AG43" s="565"/>
      <c r="AH43" s="565"/>
      <c r="AI43" s="257"/>
      <c r="AJ43" s="568"/>
      <c r="AK43" s="257"/>
      <c r="AL43" s="585"/>
      <c r="AM43" s="257"/>
      <c r="AN43" s="433"/>
      <c r="AO43" s="257"/>
      <c r="AP43" s="433"/>
      <c r="AQ43" s="257"/>
      <c r="AR43" s="12"/>
    </row>
    <row r="44" spans="1:44" ht="32.25" customHeight="1" x14ac:dyDescent="0.25">
      <c r="A44" s="696"/>
      <c r="B44" s="698"/>
      <c r="C44" s="698"/>
      <c r="D44" s="698"/>
      <c r="E44" s="665"/>
      <c r="F44" s="667"/>
      <c r="G44" s="669"/>
      <c r="H44" s="270" t="s">
        <v>458</v>
      </c>
      <c r="I44" s="256">
        <v>0.2</v>
      </c>
      <c r="J44" s="597"/>
      <c r="K44" s="649"/>
      <c r="L44" s="650"/>
      <c r="M44" s="597"/>
      <c r="N44" s="597"/>
      <c r="O44" s="604"/>
      <c r="P44" s="604"/>
      <c r="Q44" s="588"/>
      <c r="R44" s="588"/>
      <c r="S44" s="553"/>
      <c r="T44" s="553"/>
      <c r="U44" s="553"/>
      <c r="V44" s="553"/>
      <c r="W44" s="553"/>
      <c r="X44" s="553"/>
      <c r="Y44" s="553"/>
      <c r="Z44" s="553"/>
      <c r="AA44" s="553"/>
      <c r="AB44" s="553"/>
      <c r="AC44" s="553"/>
      <c r="AD44" s="553"/>
      <c r="AE44" s="565"/>
      <c r="AF44" s="565"/>
      <c r="AG44" s="565"/>
      <c r="AH44" s="565"/>
      <c r="AI44" s="257"/>
      <c r="AJ44" s="568"/>
      <c r="AK44" s="257"/>
      <c r="AL44" s="585"/>
      <c r="AM44" s="257"/>
      <c r="AN44" s="433"/>
      <c r="AO44" s="257"/>
      <c r="AP44" s="433"/>
      <c r="AQ44" s="257"/>
      <c r="AR44" s="12"/>
    </row>
    <row r="45" spans="1:44" ht="44.25" customHeight="1" x14ac:dyDescent="0.25">
      <c r="A45" s="696"/>
      <c r="B45" s="698"/>
      <c r="C45" s="698"/>
      <c r="D45" s="698"/>
      <c r="E45" s="665"/>
      <c r="F45" s="667"/>
      <c r="G45" s="669"/>
      <c r="H45" s="271" t="s">
        <v>459</v>
      </c>
      <c r="I45" s="256">
        <v>0.2</v>
      </c>
      <c r="J45" s="597"/>
      <c r="K45" s="649"/>
      <c r="L45" s="650"/>
      <c r="M45" s="597"/>
      <c r="N45" s="597"/>
      <c r="O45" s="604"/>
      <c r="P45" s="604"/>
      <c r="Q45" s="588"/>
      <c r="R45" s="588"/>
      <c r="S45" s="553"/>
      <c r="T45" s="553"/>
      <c r="U45" s="553"/>
      <c r="V45" s="553"/>
      <c r="W45" s="553"/>
      <c r="X45" s="553"/>
      <c r="Y45" s="553"/>
      <c r="Z45" s="553"/>
      <c r="AA45" s="553"/>
      <c r="AB45" s="553"/>
      <c r="AC45" s="553"/>
      <c r="AD45" s="553"/>
      <c r="AE45" s="565"/>
      <c r="AF45" s="565"/>
      <c r="AG45" s="565"/>
      <c r="AH45" s="565"/>
      <c r="AI45" s="257"/>
      <c r="AJ45" s="568"/>
      <c r="AK45" s="257"/>
      <c r="AL45" s="585"/>
      <c r="AM45" s="257"/>
      <c r="AN45" s="433"/>
      <c r="AO45" s="257"/>
      <c r="AP45" s="433"/>
      <c r="AQ45" s="257"/>
      <c r="AR45" s="12"/>
    </row>
    <row r="46" spans="1:44" ht="33.75" customHeight="1" thickBot="1" x14ac:dyDescent="0.3">
      <c r="A46" s="696"/>
      <c r="B46" s="698"/>
      <c r="C46" s="698"/>
      <c r="D46" s="698"/>
      <c r="E46" s="665"/>
      <c r="F46" s="667"/>
      <c r="G46" s="669"/>
      <c r="H46" s="271" t="s">
        <v>460</v>
      </c>
      <c r="I46" s="258">
        <v>0.2</v>
      </c>
      <c r="J46" s="597"/>
      <c r="K46" s="649"/>
      <c r="L46" s="650"/>
      <c r="M46" s="597"/>
      <c r="N46" s="597"/>
      <c r="O46" s="604"/>
      <c r="P46" s="604"/>
      <c r="Q46" s="588"/>
      <c r="R46" s="588"/>
      <c r="S46" s="553"/>
      <c r="T46" s="553"/>
      <c r="U46" s="553"/>
      <c r="V46" s="553"/>
      <c r="W46" s="553"/>
      <c r="X46" s="553"/>
      <c r="Y46" s="553"/>
      <c r="Z46" s="553"/>
      <c r="AA46" s="553"/>
      <c r="AB46" s="553"/>
      <c r="AC46" s="553"/>
      <c r="AD46" s="553"/>
      <c r="AE46" s="565"/>
      <c r="AF46" s="565"/>
      <c r="AG46" s="565"/>
      <c r="AH46" s="565"/>
      <c r="AI46" s="257"/>
      <c r="AJ46" s="568"/>
      <c r="AK46" s="257"/>
      <c r="AL46" s="585"/>
      <c r="AM46" s="257"/>
      <c r="AN46" s="433"/>
      <c r="AO46" s="257"/>
      <c r="AP46" s="433"/>
      <c r="AQ46" s="257"/>
      <c r="AR46" s="12"/>
    </row>
    <row r="47" spans="1:44" x14ac:dyDescent="0.25">
      <c r="A47" s="696"/>
      <c r="B47" s="698"/>
      <c r="C47" s="698"/>
      <c r="D47" s="698"/>
      <c r="E47" s="665"/>
      <c r="F47" s="668"/>
      <c r="G47" s="670"/>
      <c r="H47" s="272"/>
      <c r="I47" s="273">
        <f>SUM(I42:I46)</f>
        <v>1</v>
      </c>
      <c r="J47" s="561"/>
      <c r="K47" s="649"/>
      <c r="L47" s="650"/>
      <c r="M47" s="597"/>
      <c r="N47" s="597"/>
      <c r="O47" s="605"/>
      <c r="P47" s="605"/>
      <c r="Q47" s="583"/>
      <c r="R47" s="583"/>
      <c r="S47" s="554"/>
      <c r="T47" s="554"/>
      <c r="U47" s="554"/>
      <c r="V47" s="554"/>
      <c r="W47" s="554"/>
      <c r="X47" s="554"/>
      <c r="Y47" s="554"/>
      <c r="Z47" s="554"/>
      <c r="AA47" s="554"/>
      <c r="AB47" s="554"/>
      <c r="AC47" s="554"/>
      <c r="AD47" s="554"/>
      <c r="AE47" s="566"/>
      <c r="AF47" s="566"/>
      <c r="AG47" s="566"/>
      <c r="AH47" s="566"/>
      <c r="AI47" s="257"/>
      <c r="AJ47" s="569"/>
      <c r="AK47" s="257"/>
      <c r="AL47" s="584"/>
      <c r="AM47" s="257"/>
      <c r="AN47" s="434"/>
      <c r="AO47" s="257"/>
      <c r="AP47" s="434"/>
      <c r="AQ47" s="257"/>
      <c r="AR47" s="12"/>
    </row>
    <row r="48" spans="1:44" ht="51" customHeight="1" x14ac:dyDescent="0.25">
      <c r="A48" s="652" t="s">
        <v>461</v>
      </c>
      <c r="B48" s="653" t="s">
        <v>212</v>
      </c>
      <c r="C48" s="653" t="s">
        <v>462</v>
      </c>
      <c r="D48" s="653" t="s">
        <v>463</v>
      </c>
      <c r="E48" s="647">
        <v>0.15</v>
      </c>
      <c r="F48" s="654" t="s">
        <v>464</v>
      </c>
      <c r="G48" s="657" t="s">
        <v>465</v>
      </c>
      <c r="H48" s="260" t="s">
        <v>466</v>
      </c>
      <c r="I48" s="261">
        <v>0.4</v>
      </c>
      <c r="J48" s="597" t="s">
        <v>467</v>
      </c>
      <c r="K48" s="649" t="s">
        <v>468</v>
      </c>
      <c r="L48" s="650" t="s">
        <v>469</v>
      </c>
      <c r="M48" s="597" t="s">
        <v>470</v>
      </c>
      <c r="N48" s="597" t="s">
        <v>471</v>
      </c>
      <c r="O48" s="651"/>
      <c r="P48" s="651"/>
      <c r="Q48" s="624">
        <v>44927</v>
      </c>
      <c r="R48" s="624">
        <v>45261</v>
      </c>
      <c r="S48" s="274"/>
      <c r="T48" s="264"/>
      <c r="U48" s="264"/>
      <c r="V48" s="264"/>
      <c r="W48" s="264"/>
      <c r="X48" s="264"/>
      <c r="Y48" s="264"/>
      <c r="Z48" s="264"/>
      <c r="AA48" s="264"/>
      <c r="AB48" s="264"/>
      <c r="AC48" s="264"/>
      <c r="AD48" s="264"/>
      <c r="AE48" s="265"/>
      <c r="AF48" s="265"/>
      <c r="AG48" s="265"/>
      <c r="AH48" s="265"/>
      <c r="AI48" s="10"/>
      <c r="AJ48" s="429"/>
      <c r="AK48" s="10"/>
      <c r="AL48" s="603"/>
      <c r="AM48" s="10"/>
      <c r="AN48" s="432"/>
      <c r="AO48" s="429"/>
      <c r="AP48" s="432"/>
      <c r="AQ48" s="10"/>
      <c r="AR48" s="12"/>
    </row>
    <row r="49" spans="1:44" ht="25.5" x14ac:dyDescent="0.25">
      <c r="A49" s="652"/>
      <c r="B49" s="653"/>
      <c r="C49" s="653"/>
      <c r="D49" s="653"/>
      <c r="E49" s="647"/>
      <c r="F49" s="655"/>
      <c r="G49" s="658"/>
      <c r="H49" s="260" t="s">
        <v>472</v>
      </c>
      <c r="I49" s="261">
        <v>0.2</v>
      </c>
      <c r="J49" s="597"/>
      <c r="K49" s="649"/>
      <c r="L49" s="650"/>
      <c r="M49" s="597"/>
      <c r="N49" s="597"/>
      <c r="O49" s="651"/>
      <c r="P49" s="651"/>
      <c r="Q49" s="624"/>
      <c r="R49" s="624"/>
      <c r="S49" s="274"/>
      <c r="T49" s="264"/>
      <c r="U49" s="264"/>
      <c r="V49" s="264"/>
      <c r="W49" s="264"/>
      <c r="X49" s="264"/>
      <c r="Y49" s="264"/>
      <c r="Z49" s="264"/>
      <c r="AA49" s="264"/>
      <c r="AB49" s="264"/>
      <c r="AC49" s="264"/>
      <c r="AD49" s="264"/>
      <c r="AE49" s="265"/>
      <c r="AF49" s="265"/>
      <c r="AG49" s="265"/>
      <c r="AH49" s="265"/>
      <c r="AI49" s="10"/>
      <c r="AJ49" s="430"/>
      <c r="AK49" s="10"/>
      <c r="AL49" s="604"/>
      <c r="AM49" s="10"/>
      <c r="AN49" s="433"/>
      <c r="AO49" s="430"/>
      <c r="AP49" s="433"/>
      <c r="AQ49" s="10"/>
      <c r="AR49" s="12"/>
    </row>
    <row r="50" spans="1:44" ht="25.5" x14ac:dyDescent="0.25">
      <c r="A50" s="652"/>
      <c r="B50" s="653"/>
      <c r="C50" s="653"/>
      <c r="D50" s="653"/>
      <c r="E50" s="647"/>
      <c r="F50" s="655"/>
      <c r="G50" s="658"/>
      <c r="H50" s="260" t="s">
        <v>473</v>
      </c>
      <c r="I50" s="261">
        <v>0.2</v>
      </c>
      <c r="J50" s="597"/>
      <c r="K50" s="649"/>
      <c r="L50" s="650"/>
      <c r="M50" s="597"/>
      <c r="N50" s="597"/>
      <c r="O50" s="651"/>
      <c r="P50" s="651"/>
      <c r="Q50" s="624"/>
      <c r="R50" s="624"/>
      <c r="S50" s="274"/>
      <c r="T50" s="264"/>
      <c r="U50" s="264"/>
      <c r="V50" s="264"/>
      <c r="W50" s="264"/>
      <c r="X50" s="264"/>
      <c r="Y50" s="264"/>
      <c r="Z50" s="264"/>
      <c r="AA50" s="264"/>
      <c r="AB50" s="264"/>
      <c r="AC50" s="264"/>
      <c r="AD50" s="264"/>
      <c r="AE50" s="265"/>
      <c r="AF50" s="265"/>
      <c r="AG50" s="265"/>
      <c r="AH50" s="265"/>
      <c r="AI50" s="10"/>
      <c r="AJ50" s="430"/>
      <c r="AK50" s="10"/>
      <c r="AL50" s="604"/>
      <c r="AM50" s="10"/>
      <c r="AN50" s="433"/>
      <c r="AO50" s="430"/>
      <c r="AP50" s="433"/>
      <c r="AQ50" s="10"/>
      <c r="AR50" s="12"/>
    </row>
    <row r="51" spans="1:44" x14ac:dyDescent="0.25">
      <c r="A51" s="652"/>
      <c r="B51" s="653"/>
      <c r="C51" s="653"/>
      <c r="D51" s="653"/>
      <c r="E51" s="647"/>
      <c r="F51" s="655"/>
      <c r="G51" s="658"/>
      <c r="H51" s="260" t="s">
        <v>474</v>
      </c>
      <c r="I51" s="261">
        <v>0.2</v>
      </c>
      <c r="J51" s="597"/>
      <c r="K51" s="649"/>
      <c r="L51" s="650"/>
      <c r="M51" s="597"/>
      <c r="N51" s="597"/>
      <c r="O51" s="651"/>
      <c r="P51" s="651"/>
      <c r="Q51" s="624"/>
      <c r="R51" s="624"/>
      <c r="S51" s="274"/>
      <c r="T51" s="264"/>
      <c r="U51" s="264"/>
      <c r="V51" s="264"/>
      <c r="W51" s="264"/>
      <c r="X51" s="264"/>
      <c r="Y51" s="264"/>
      <c r="Z51" s="264"/>
      <c r="AA51" s="264"/>
      <c r="AB51" s="264"/>
      <c r="AC51" s="264"/>
      <c r="AD51" s="264"/>
      <c r="AE51" s="265"/>
      <c r="AF51" s="265"/>
      <c r="AG51" s="265"/>
      <c r="AH51" s="275"/>
      <c r="AI51" s="10"/>
      <c r="AJ51" s="430"/>
      <c r="AK51" s="10"/>
      <c r="AL51" s="604"/>
      <c r="AM51" s="10"/>
      <c r="AN51" s="433"/>
      <c r="AO51" s="430"/>
      <c r="AP51" s="433"/>
      <c r="AQ51" s="10"/>
      <c r="AR51" s="12"/>
    </row>
    <row r="52" spans="1:44" x14ac:dyDescent="0.25">
      <c r="A52" s="652"/>
      <c r="B52" s="653"/>
      <c r="C52" s="653"/>
      <c r="D52" s="653"/>
      <c r="E52" s="647"/>
      <c r="F52" s="656"/>
      <c r="G52" s="659"/>
      <c r="H52" s="180"/>
      <c r="I52" s="261">
        <f>SUM(I48:I51)</f>
        <v>1</v>
      </c>
      <c r="J52" s="597"/>
      <c r="K52" s="649"/>
      <c r="L52" s="650"/>
      <c r="M52" s="597"/>
      <c r="N52" s="597"/>
      <c r="O52" s="603"/>
      <c r="P52" s="603"/>
      <c r="Q52" s="582"/>
      <c r="R52" s="582"/>
      <c r="AI52" s="8"/>
      <c r="AJ52" s="431"/>
      <c r="AK52" s="8"/>
      <c r="AL52" s="605"/>
      <c r="AM52" s="8"/>
      <c r="AN52" s="434"/>
      <c r="AO52" s="431"/>
      <c r="AP52" s="434"/>
      <c r="AQ52" s="8"/>
    </row>
    <row r="53" spans="1:44" ht="25.5" x14ac:dyDescent="0.25">
      <c r="A53" s="652"/>
      <c r="B53" s="653"/>
      <c r="C53" s="653"/>
      <c r="D53" s="653"/>
      <c r="E53" s="647">
        <v>0.1</v>
      </c>
      <c r="F53" s="648" t="s">
        <v>475</v>
      </c>
      <c r="G53" s="660" t="s">
        <v>476</v>
      </c>
      <c r="H53" s="260" t="s">
        <v>477</v>
      </c>
      <c r="I53" s="276">
        <v>0.25</v>
      </c>
      <c r="J53" s="661" t="s">
        <v>478</v>
      </c>
      <c r="K53" s="662" t="s">
        <v>479</v>
      </c>
      <c r="L53" s="663" t="s">
        <v>480</v>
      </c>
      <c r="M53" s="661" t="s">
        <v>470</v>
      </c>
      <c r="N53" s="661" t="s">
        <v>481</v>
      </c>
      <c r="O53" s="645"/>
      <c r="P53" s="645"/>
      <c r="Q53" s="646">
        <v>44927</v>
      </c>
      <c r="R53" s="646">
        <v>45261</v>
      </c>
      <c r="S53" s="277"/>
      <c r="T53" s="8"/>
      <c r="U53" s="8"/>
      <c r="V53" s="8"/>
      <c r="W53" s="8"/>
      <c r="X53" s="8"/>
      <c r="Y53" s="8"/>
      <c r="Z53" s="8"/>
      <c r="AA53" s="8"/>
      <c r="AB53" s="8"/>
      <c r="AC53" s="8"/>
      <c r="AD53" s="8"/>
      <c r="AE53" s="8"/>
      <c r="AF53" s="8"/>
      <c r="AG53" s="8"/>
      <c r="AH53" s="8"/>
      <c r="AI53" s="278"/>
      <c r="AJ53" s="642"/>
      <c r="AK53" s="278"/>
      <c r="AL53" s="642"/>
      <c r="AM53" s="8"/>
      <c r="AN53" s="642"/>
      <c r="AO53" s="8"/>
      <c r="AP53" s="642"/>
      <c r="AQ53" s="8"/>
    </row>
    <row r="54" spans="1:44" ht="25.5" x14ac:dyDescent="0.25">
      <c r="A54" s="652"/>
      <c r="B54" s="653"/>
      <c r="C54" s="653"/>
      <c r="D54" s="653"/>
      <c r="E54" s="647"/>
      <c r="F54" s="648"/>
      <c r="G54" s="660"/>
      <c r="H54" s="260" t="s">
        <v>482</v>
      </c>
      <c r="I54" s="276">
        <v>0.25</v>
      </c>
      <c r="J54" s="661"/>
      <c r="K54" s="662"/>
      <c r="L54" s="663"/>
      <c r="M54" s="661"/>
      <c r="N54" s="661"/>
      <c r="O54" s="645"/>
      <c r="P54" s="645"/>
      <c r="Q54" s="645"/>
      <c r="R54" s="645"/>
      <c r="S54" s="277"/>
      <c r="T54" s="8"/>
      <c r="U54" s="8"/>
      <c r="V54" s="8"/>
      <c r="W54" s="8"/>
      <c r="X54" s="8"/>
      <c r="Y54" s="8"/>
      <c r="Z54" s="8"/>
      <c r="AA54" s="8"/>
      <c r="AB54" s="8"/>
      <c r="AC54" s="8"/>
      <c r="AD54" s="8"/>
      <c r="AE54" s="8"/>
      <c r="AF54" s="8"/>
      <c r="AG54" s="8"/>
      <c r="AH54" s="8"/>
      <c r="AI54" s="8"/>
      <c r="AJ54" s="643"/>
      <c r="AK54" s="8"/>
      <c r="AL54" s="643"/>
      <c r="AM54" s="8"/>
      <c r="AN54" s="643"/>
      <c r="AO54" s="8"/>
      <c r="AP54" s="643"/>
      <c r="AQ54" s="8"/>
    </row>
    <row r="55" spans="1:44" ht="45" customHeight="1" x14ac:dyDescent="0.25">
      <c r="A55" s="652"/>
      <c r="B55" s="653"/>
      <c r="C55" s="653"/>
      <c r="D55" s="653"/>
      <c r="E55" s="647"/>
      <c r="F55" s="648"/>
      <c r="G55" s="660"/>
      <c r="H55" s="260" t="s">
        <v>483</v>
      </c>
      <c r="I55" s="276">
        <v>0.3</v>
      </c>
      <c r="J55" s="661"/>
      <c r="K55" s="662"/>
      <c r="L55" s="663"/>
      <c r="M55" s="661"/>
      <c r="N55" s="661"/>
      <c r="O55" s="645"/>
      <c r="P55" s="645"/>
      <c r="Q55" s="645"/>
      <c r="R55" s="645"/>
      <c r="S55" s="277"/>
      <c r="T55" s="8"/>
      <c r="U55" s="8"/>
      <c r="V55" s="8"/>
      <c r="W55" s="8"/>
      <c r="X55" s="8"/>
      <c r="Y55" s="8"/>
      <c r="Z55" s="8"/>
      <c r="AA55" s="8"/>
      <c r="AB55" s="8"/>
      <c r="AC55" s="8"/>
      <c r="AD55" s="8"/>
      <c r="AE55" s="8"/>
      <c r="AF55" s="8"/>
      <c r="AG55" s="8"/>
      <c r="AH55" s="8"/>
      <c r="AI55" s="8"/>
      <c r="AJ55" s="643"/>
      <c r="AK55" s="8"/>
      <c r="AL55" s="643"/>
      <c r="AM55" s="8"/>
      <c r="AN55" s="643"/>
      <c r="AO55" s="8"/>
      <c r="AP55" s="643"/>
      <c r="AQ55" s="8"/>
    </row>
    <row r="56" spans="1:44" ht="25.5" x14ac:dyDescent="0.25">
      <c r="A56" s="652"/>
      <c r="B56" s="653"/>
      <c r="C56" s="653"/>
      <c r="D56" s="653"/>
      <c r="E56" s="647"/>
      <c r="F56" s="648"/>
      <c r="G56" s="660"/>
      <c r="H56" s="260" t="s">
        <v>484</v>
      </c>
      <c r="I56" s="276">
        <v>0.2</v>
      </c>
      <c r="J56" s="661"/>
      <c r="K56" s="662"/>
      <c r="L56" s="663"/>
      <c r="M56" s="661"/>
      <c r="N56" s="661"/>
      <c r="O56" s="645"/>
      <c r="P56" s="645"/>
      <c r="Q56" s="645"/>
      <c r="R56" s="645"/>
      <c r="S56" s="277"/>
      <c r="T56" s="8"/>
      <c r="U56" s="8"/>
      <c r="V56" s="8"/>
      <c r="W56" s="8"/>
      <c r="X56" s="8"/>
      <c r="Y56" s="8"/>
      <c r="Z56" s="8"/>
      <c r="AA56" s="8"/>
      <c r="AB56" s="8"/>
      <c r="AC56" s="8"/>
      <c r="AD56" s="8"/>
      <c r="AE56" s="8"/>
      <c r="AF56" s="8"/>
      <c r="AG56" s="8"/>
      <c r="AH56" s="8"/>
      <c r="AI56" s="8"/>
      <c r="AJ56" s="643"/>
      <c r="AK56" s="8"/>
      <c r="AL56" s="643"/>
      <c r="AM56" s="8"/>
      <c r="AN56" s="643"/>
      <c r="AO56" s="8"/>
      <c r="AP56" s="643"/>
      <c r="AQ56" s="8"/>
    </row>
    <row r="57" spans="1:44" ht="23.25" customHeight="1" x14ac:dyDescent="0.25">
      <c r="A57" s="652"/>
      <c r="B57" s="653"/>
      <c r="C57" s="653"/>
      <c r="D57" s="653"/>
      <c r="E57" s="647"/>
      <c r="F57" s="648"/>
      <c r="G57" s="660"/>
      <c r="H57" s="214"/>
      <c r="I57" s="276">
        <f>SUM(I53:I56)</f>
        <v>1</v>
      </c>
      <c r="J57" s="661"/>
      <c r="K57" s="662"/>
      <c r="L57" s="663"/>
      <c r="M57" s="661"/>
      <c r="N57" s="661"/>
      <c r="O57" s="645"/>
      <c r="P57" s="645"/>
      <c r="Q57" s="645"/>
      <c r="R57" s="645"/>
      <c r="AI57" s="8"/>
      <c r="AJ57" s="644"/>
      <c r="AK57" s="8"/>
      <c r="AL57" s="644"/>
      <c r="AM57" s="8"/>
      <c r="AN57" s="644"/>
      <c r="AO57" s="8"/>
      <c r="AP57" s="644"/>
      <c r="AQ57" s="8"/>
    </row>
    <row r="58" spans="1:44" ht="38.25" customHeight="1" thickBot="1" x14ac:dyDescent="0.3">
      <c r="A58" s="652"/>
      <c r="B58" s="653"/>
      <c r="C58" s="653"/>
      <c r="D58" s="653"/>
      <c r="E58" s="647"/>
      <c r="F58" s="648"/>
      <c r="G58" s="660"/>
      <c r="L58" s="232"/>
    </row>
    <row r="59" spans="1:44" ht="15.75" thickBot="1" x14ac:dyDescent="0.3">
      <c r="E59" s="279">
        <f>SUM(E14:E58)</f>
        <v>1</v>
      </c>
      <c r="F59" s="280"/>
      <c r="L59" s="232"/>
    </row>
    <row r="60" spans="1:44" x14ac:dyDescent="0.25">
      <c r="F60" s="280"/>
    </row>
    <row r="61" spans="1:44" x14ac:dyDescent="0.25">
      <c r="F61" s="280"/>
      <c r="L61" s="178"/>
    </row>
    <row r="62" spans="1:44" x14ac:dyDescent="0.25">
      <c r="F62" s="280"/>
    </row>
    <row r="63" spans="1:44" x14ac:dyDescent="0.25">
      <c r="F63" s="280"/>
    </row>
    <row r="64" spans="1:44" x14ac:dyDescent="0.25">
      <c r="F64" s="280"/>
    </row>
  </sheetData>
  <mergeCells count="274">
    <mergeCell ref="A1:F5"/>
    <mergeCell ref="AP1:AQ1"/>
    <mergeCell ref="AP2:AQ2"/>
    <mergeCell ref="AP3:AQ3"/>
    <mergeCell ref="A6:F7"/>
    <mergeCell ref="G6:J7"/>
    <mergeCell ref="A9:D9"/>
    <mergeCell ref="E9:R9"/>
    <mergeCell ref="S9:AD9"/>
    <mergeCell ref="AI9:AQ9"/>
    <mergeCell ref="E8:AJ8"/>
    <mergeCell ref="A10:A12"/>
    <mergeCell ref="B10:B12"/>
    <mergeCell ref="C10:C12"/>
    <mergeCell ref="D10:D12"/>
    <mergeCell ref="F10:F11"/>
    <mergeCell ref="Q10:R10"/>
    <mergeCell ref="S10:AD10"/>
    <mergeCell ref="G10:G11"/>
    <mergeCell ref="H10:H11"/>
    <mergeCell ref="I10:I11"/>
    <mergeCell ref="J10:J11"/>
    <mergeCell ref="K10:K11"/>
    <mergeCell ref="L10:L11"/>
    <mergeCell ref="AQ10:AQ11"/>
    <mergeCell ref="E12:F12"/>
    <mergeCell ref="G12:R12"/>
    <mergeCell ref="A13:D13"/>
    <mergeCell ref="E13:R13"/>
    <mergeCell ref="C14:C19"/>
    <mergeCell ref="D14:D19"/>
    <mergeCell ref="E14:E19"/>
    <mergeCell ref="AK10:AK11"/>
    <mergeCell ref="AL10:AL11"/>
    <mergeCell ref="AM10:AM11"/>
    <mergeCell ref="AN10:AN11"/>
    <mergeCell ref="AO10:AO11"/>
    <mergeCell ref="AP10:AP11"/>
    <mergeCell ref="AE10:AE12"/>
    <mergeCell ref="AF10:AF12"/>
    <mergeCell ref="AG10:AG12"/>
    <mergeCell ref="AH10:AH12"/>
    <mergeCell ref="AI10:AI11"/>
    <mergeCell ref="AJ10:AJ11"/>
    <mergeCell ref="M10:M11"/>
    <mergeCell ref="N10:N11"/>
    <mergeCell ref="O10:O11"/>
    <mergeCell ref="P10:P11"/>
    <mergeCell ref="X14:X19"/>
    <mergeCell ref="Y14:Y19"/>
    <mergeCell ref="N14:N19"/>
    <mergeCell ref="O14:O19"/>
    <mergeCell ref="P14:P19"/>
    <mergeCell ref="Q14:Q19"/>
    <mergeCell ref="R14:R19"/>
    <mergeCell ref="S14:S19"/>
    <mergeCell ref="F14:F19"/>
    <mergeCell ref="G14:G19"/>
    <mergeCell ref="J14:J19"/>
    <mergeCell ref="K14:K19"/>
    <mergeCell ref="L14:L19"/>
    <mergeCell ref="M14:M19"/>
    <mergeCell ref="AP14:AP19"/>
    <mergeCell ref="C20:C25"/>
    <mergeCell ref="D20:D25"/>
    <mergeCell ref="E20:E25"/>
    <mergeCell ref="F20:F25"/>
    <mergeCell ref="G20:G25"/>
    <mergeCell ref="J20:J25"/>
    <mergeCell ref="K20:K25"/>
    <mergeCell ref="AF14:AF19"/>
    <mergeCell ref="AG14:AG19"/>
    <mergeCell ref="AH14:AH19"/>
    <mergeCell ref="AJ14:AJ19"/>
    <mergeCell ref="AL14:AL19"/>
    <mergeCell ref="AN14:AN19"/>
    <mergeCell ref="Z14:Z19"/>
    <mergeCell ref="AA14:AA19"/>
    <mergeCell ref="AB14:AB19"/>
    <mergeCell ref="AC14:AC19"/>
    <mergeCell ref="AD14:AD19"/>
    <mergeCell ref="AE14:AE19"/>
    <mergeCell ref="T14:T19"/>
    <mergeCell ref="U14:U19"/>
    <mergeCell ref="V14:V19"/>
    <mergeCell ref="W14:W19"/>
    <mergeCell ref="T20:T25"/>
    <mergeCell ref="U20:U25"/>
    <mergeCell ref="V20:V25"/>
    <mergeCell ref="W20:W25"/>
    <mergeCell ref="L20:L25"/>
    <mergeCell ref="M20:M25"/>
    <mergeCell ref="N20:N25"/>
    <mergeCell ref="O20:O25"/>
    <mergeCell ref="P20:P25"/>
    <mergeCell ref="Q20:Q25"/>
    <mergeCell ref="AL20:AL25"/>
    <mergeCell ref="AP20:AP25"/>
    <mergeCell ref="AN21:AN25"/>
    <mergeCell ref="A26:A47"/>
    <mergeCell ref="B26:B47"/>
    <mergeCell ref="C26:C47"/>
    <mergeCell ref="D26:D47"/>
    <mergeCell ref="E26:E30"/>
    <mergeCell ref="F26:F30"/>
    <mergeCell ref="G26:G30"/>
    <mergeCell ref="AD20:AD25"/>
    <mergeCell ref="AE20:AE25"/>
    <mergeCell ref="AF20:AF25"/>
    <mergeCell ref="AG20:AG25"/>
    <mergeCell ref="AH20:AH25"/>
    <mergeCell ref="AJ20:AJ25"/>
    <mergeCell ref="X20:X25"/>
    <mergeCell ref="Y20:Y25"/>
    <mergeCell ref="Z20:Z25"/>
    <mergeCell ref="AA20:AA25"/>
    <mergeCell ref="AB20:AB25"/>
    <mergeCell ref="AC20:AC25"/>
    <mergeCell ref="R20:R25"/>
    <mergeCell ref="S20:S25"/>
    <mergeCell ref="R26:R30"/>
    <mergeCell ref="S26:S30"/>
    <mergeCell ref="T26:T30"/>
    <mergeCell ref="U26:U30"/>
    <mergeCell ref="J26:J30"/>
    <mergeCell ref="K26:K30"/>
    <mergeCell ref="L26:L30"/>
    <mergeCell ref="M26:M30"/>
    <mergeCell ref="N26:N30"/>
    <mergeCell ref="O26:O30"/>
    <mergeCell ref="AH26:AH30"/>
    <mergeCell ref="AJ26:AJ30"/>
    <mergeCell ref="AL26:AL30"/>
    <mergeCell ref="AP26:AP30"/>
    <mergeCell ref="AN27:AN30"/>
    <mergeCell ref="E31:E36"/>
    <mergeCell ref="F31:F36"/>
    <mergeCell ref="G31:G36"/>
    <mergeCell ref="J31:J36"/>
    <mergeCell ref="K31:K36"/>
    <mergeCell ref="AB26:AB30"/>
    <mergeCell ref="AC26:AC30"/>
    <mergeCell ref="AD26:AD30"/>
    <mergeCell ref="AE26:AE30"/>
    <mergeCell ref="AF26:AF30"/>
    <mergeCell ref="AG26:AG30"/>
    <mergeCell ref="V26:V30"/>
    <mergeCell ref="W26:W30"/>
    <mergeCell ref="X26:X30"/>
    <mergeCell ref="Y26:Y30"/>
    <mergeCell ref="Z26:Z30"/>
    <mergeCell ref="AA26:AA30"/>
    <mergeCell ref="P26:P30"/>
    <mergeCell ref="Q26:Q30"/>
    <mergeCell ref="R37:R41"/>
    <mergeCell ref="S37:S41"/>
    <mergeCell ref="T37:T41"/>
    <mergeCell ref="U37:U41"/>
    <mergeCell ref="AP31:AP36"/>
    <mergeCell ref="E37:E41"/>
    <mergeCell ref="F37:F41"/>
    <mergeCell ref="G37:G41"/>
    <mergeCell ref="J37:J41"/>
    <mergeCell ref="K37:K41"/>
    <mergeCell ref="L37:L41"/>
    <mergeCell ref="M37:M41"/>
    <mergeCell ref="N37:N41"/>
    <mergeCell ref="O37:O41"/>
    <mergeCell ref="L31:L36"/>
    <mergeCell ref="M31:M36"/>
    <mergeCell ref="N31:N36"/>
    <mergeCell ref="Q31:Q36"/>
    <mergeCell ref="R31:R36"/>
    <mergeCell ref="AJ31:AJ36"/>
    <mergeCell ref="AH37:AH41"/>
    <mergeCell ref="AJ37:AJ41"/>
    <mergeCell ref="AL37:AL41"/>
    <mergeCell ref="AN37:AN41"/>
    <mergeCell ref="AP37:AP41"/>
    <mergeCell ref="E42:E47"/>
    <mergeCell ref="F42:F47"/>
    <mergeCell ref="G42:G47"/>
    <mergeCell ref="J42:J47"/>
    <mergeCell ref="K42:K47"/>
    <mergeCell ref="AB37:AB41"/>
    <mergeCell ref="AC37:AC41"/>
    <mergeCell ref="AD37:AD41"/>
    <mergeCell ref="AE37:AE41"/>
    <mergeCell ref="AF37:AF41"/>
    <mergeCell ref="AG37:AG41"/>
    <mergeCell ref="V37:V41"/>
    <mergeCell ref="W37:W41"/>
    <mergeCell ref="X37:X41"/>
    <mergeCell ref="Y37:Y41"/>
    <mergeCell ref="Z37:Z41"/>
    <mergeCell ref="AA37:AA41"/>
    <mergeCell ref="P37:P41"/>
    <mergeCell ref="Q37:Q41"/>
    <mergeCell ref="T42:T47"/>
    <mergeCell ref="U42:U47"/>
    <mergeCell ref="V42:V47"/>
    <mergeCell ref="W42:W47"/>
    <mergeCell ref="M42:M47"/>
    <mergeCell ref="N42:N47"/>
    <mergeCell ref="O42:O47"/>
    <mergeCell ref="P42:P47"/>
    <mergeCell ref="Q42:Q47"/>
    <mergeCell ref="AL42:AL47"/>
    <mergeCell ref="AP42:AP47"/>
    <mergeCell ref="AN43:AN47"/>
    <mergeCell ref="AF42:AF47"/>
    <mergeCell ref="AG42:AG47"/>
    <mergeCell ref="AH42:AH47"/>
    <mergeCell ref="AJ42:AJ47"/>
    <mergeCell ref="A48:A58"/>
    <mergeCell ref="B48:B58"/>
    <mergeCell ref="C48:C58"/>
    <mergeCell ref="D48:D58"/>
    <mergeCell ref="E48:E52"/>
    <mergeCell ref="F48:F52"/>
    <mergeCell ref="G48:G52"/>
    <mergeCell ref="AD42:AD47"/>
    <mergeCell ref="AE42:AE47"/>
    <mergeCell ref="X42:X47"/>
    <mergeCell ref="Y42:Y47"/>
    <mergeCell ref="Z42:Z47"/>
    <mergeCell ref="AA42:AA47"/>
    <mergeCell ref="AB42:AB47"/>
    <mergeCell ref="AC42:AC47"/>
    <mergeCell ref="R42:R47"/>
    <mergeCell ref="S42:S47"/>
    <mergeCell ref="G53:G58"/>
    <mergeCell ref="J53:J57"/>
    <mergeCell ref="K53:K57"/>
    <mergeCell ref="L53:L57"/>
    <mergeCell ref="M53:M57"/>
    <mergeCell ref="N53:N57"/>
    <mergeCell ref="L42:L47"/>
    <mergeCell ref="AJ48:AJ52"/>
    <mergeCell ref="AL48:AL52"/>
    <mergeCell ref="AN48:AN52"/>
    <mergeCell ref="J48:J52"/>
    <mergeCell ref="K48:K52"/>
    <mergeCell ref="L48:L52"/>
    <mergeCell ref="M48:M52"/>
    <mergeCell ref="N48:N52"/>
    <mergeCell ref="O48:O52"/>
    <mergeCell ref="P48:P52"/>
    <mergeCell ref="Q48:Q52"/>
    <mergeCell ref="R48:R52"/>
    <mergeCell ref="AQ14:AQ19"/>
    <mergeCell ref="AI20:AI25"/>
    <mergeCell ref="AK20:AK25"/>
    <mergeCell ref="AM20:AM25"/>
    <mergeCell ref="AO20:AO25"/>
    <mergeCell ref="AQ20:AQ25"/>
    <mergeCell ref="AN53:AN57"/>
    <mergeCell ref="AP53:AP57"/>
    <mergeCell ref="A14:A25"/>
    <mergeCell ref="B14:B25"/>
    <mergeCell ref="AI14:AI19"/>
    <mergeCell ref="AK14:AK19"/>
    <mergeCell ref="AM14:AM19"/>
    <mergeCell ref="AO14:AO19"/>
    <mergeCell ref="O53:O57"/>
    <mergeCell ref="P53:P57"/>
    <mergeCell ref="Q53:Q57"/>
    <mergeCell ref="R53:R57"/>
    <mergeCell ref="AJ53:AJ57"/>
    <mergeCell ref="AL53:AL57"/>
    <mergeCell ref="AO48:AO52"/>
    <mergeCell ref="AP48:AP52"/>
    <mergeCell ref="E53:E58"/>
    <mergeCell ref="F53:F58"/>
  </mergeCell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AR47"/>
  <sheetViews>
    <sheetView topLeftCell="A38" workbookViewId="0">
      <selection activeCell="F26" sqref="F26:F31"/>
    </sheetView>
  </sheetViews>
  <sheetFormatPr baseColWidth="10" defaultRowHeight="15" x14ac:dyDescent="0.25"/>
  <cols>
    <col min="1" max="1" width="16.28515625" customWidth="1"/>
    <col min="5" max="5" width="16.140625" customWidth="1"/>
    <col min="6" max="6" width="43.140625" customWidth="1"/>
    <col min="7" max="7" width="29.5703125" customWidth="1"/>
    <col min="8" max="8" width="34.140625" customWidth="1"/>
    <col min="9" max="9" width="7.5703125" customWidth="1"/>
    <col min="10" max="10" width="26.42578125" customWidth="1"/>
    <col min="11" max="11" width="17.140625" customWidth="1"/>
    <col min="12" max="12" width="19.140625" customWidth="1"/>
    <col min="13" max="13" width="18.42578125" customWidth="1"/>
    <col min="14" max="14" width="17.5703125" customWidth="1"/>
    <col min="15" max="15" width="18.85546875" customWidth="1"/>
    <col min="16" max="16" width="18.7109375" customWidth="1"/>
    <col min="17" max="18" width="15.85546875" customWidth="1"/>
    <col min="19" max="19" width="11.85546875" hidden="1" customWidth="1"/>
    <col min="20" max="20" width="8" hidden="1" customWidth="1"/>
    <col min="21" max="21" width="9.140625" hidden="1" customWidth="1"/>
    <col min="22" max="22" width="11.7109375" hidden="1" customWidth="1"/>
    <col min="23" max="23" width="10" hidden="1" customWidth="1"/>
    <col min="24" max="24" width="9.140625" hidden="1" customWidth="1"/>
    <col min="25" max="26" width="9.28515625" hidden="1" customWidth="1"/>
    <col min="27" max="27" width="9" hidden="1" customWidth="1"/>
    <col min="28" max="28" width="8.5703125" hidden="1" customWidth="1"/>
    <col min="29" max="29" width="9.140625" hidden="1" customWidth="1"/>
    <col min="30" max="30" width="8.140625" hidden="1" customWidth="1"/>
    <col min="31" max="33" width="15.42578125" hidden="1" customWidth="1"/>
    <col min="34" max="34" width="0.42578125" hidden="1" customWidth="1"/>
    <col min="35" max="35" width="11.7109375" customWidth="1"/>
    <col min="36" max="36" width="66.28515625" customWidth="1"/>
    <col min="37" max="37" width="9.5703125" customWidth="1"/>
    <col min="38" max="38" width="60.42578125" customWidth="1"/>
    <col min="39" max="39" width="13.42578125" customWidth="1"/>
    <col min="40" max="40" width="56.140625" customWidth="1"/>
    <col min="41" max="41" width="9.5703125" customWidth="1"/>
    <col min="42" max="42" width="58.7109375" customWidth="1"/>
    <col min="43" max="43" width="9.5703125" customWidth="1"/>
    <col min="261" max="261" width="16.140625" customWidth="1"/>
    <col min="262" max="262" width="43.140625" customWidth="1"/>
    <col min="263" max="263" width="29.5703125" customWidth="1"/>
    <col min="264" max="264" width="34.140625" customWidth="1"/>
    <col min="265" max="265" width="7.5703125" customWidth="1"/>
    <col min="266" max="266" width="26.42578125" customWidth="1"/>
    <col min="267" max="267" width="17.140625" customWidth="1"/>
    <col min="268" max="268" width="19.140625" customWidth="1"/>
    <col min="269" max="269" width="18.42578125" customWidth="1"/>
    <col min="270" max="270" width="17.5703125" customWidth="1"/>
    <col min="271" max="271" width="18.85546875" customWidth="1"/>
    <col min="272" max="272" width="18.7109375" customWidth="1"/>
    <col min="273" max="274" width="15.85546875" customWidth="1"/>
    <col min="275" max="275" width="11.85546875" customWidth="1"/>
    <col min="276" max="276" width="8" customWidth="1"/>
    <col min="277" max="277" width="9.140625" customWidth="1"/>
    <col min="278" max="278" width="11.7109375" customWidth="1"/>
    <col min="279" max="279" width="10" customWidth="1"/>
    <col min="280" max="280" width="9.140625" customWidth="1"/>
    <col min="281" max="282" width="9.28515625" customWidth="1"/>
    <col min="283" max="283" width="9" customWidth="1"/>
    <col min="284" max="284" width="8.5703125" customWidth="1"/>
    <col min="285" max="285" width="9.140625" customWidth="1"/>
    <col min="286" max="286" width="8.140625" customWidth="1"/>
    <col min="287" max="290" width="15.42578125" customWidth="1"/>
    <col min="291" max="291" width="11.7109375" customWidth="1"/>
    <col min="292" max="292" width="66.28515625" customWidth="1"/>
    <col min="293" max="293" width="9.5703125" customWidth="1"/>
    <col min="294" max="294" width="60.42578125" customWidth="1"/>
    <col min="295" max="295" width="13.42578125" customWidth="1"/>
    <col min="296" max="296" width="56.140625" customWidth="1"/>
    <col min="297" max="297" width="9.5703125" customWidth="1"/>
    <col min="298" max="298" width="58.7109375" customWidth="1"/>
    <col min="299" max="299" width="9.5703125" customWidth="1"/>
    <col min="517" max="517" width="16.140625" customWidth="1"/>
    <col min="518" max="518" width="43.140625" customWidth="1"/>
    <col min="519" max="519" width="29.5703125" customWidth="1"/>
    <col min="520" max="520" width="34.140625" customWidth="1"/>
    <col min="521" max="521" width="7.5703125" customWidth="1"/>
    <col min="522" max="522" width="26.42578125" customWidth="1"/>
    <col min="523" max="523" width="17.140625" customWidth="1"/>
    <col min="524" max="524" width="19.140625" customWidth="1"/>
    <col min="525" max="525" width="18.42578125" customWidth="1"/>
    <col min="526" max="526" width="17.5703125" customWidth="1"/>
    <col min="527" max="527" width="18.85546875" customWidth="1"/>
    <col min="528" max="528" width="18.7109375" customWidth="1"/>
    <col min="529" max="530" width="15.85546875" customWidth="1"/>
    <col min="531" max="531" width="11.85546875" customWidth="1"/>
    <col min="532" max="532" width="8" customWidth="1"/>
    <col min="533" max="533" width="9.140625" customWidth="1"/>
    <col min="534" max="534" width="11.7109375" customWidth="1"/>
    <col min="535" max="535" width="10" customWidth="1"/>
    <col min="536" max="536" width="9.140625" customWidth="1"/>
    <col min="537" max="538" width="9.28515625" customWidth="1"/>
    <col min="539" max="539" width="9" customWidth="1"/>
    <col min="540" max="540" width="8.5703125" customWidth="1"/>
    <col min="541" max="541" width="9.140625" customWidth="1"/>
    <col min="542" max="542" width="8.140625" customWidth="1"/>
    <col min="543" max="546" width="15.42578125" customWidth="1"/>
    <col min="547" max="547" width="11.7109375" customWidth="1"/>
    <col min="548" max="548" width="66.28515625" customWidth="1"/>
    <col min="549" max="549" width="9.5703125" customWidth="1"/>
    <col min="550" max="550" width="60.42578125" customWidth="1"/>
    <col min="551" max="551" width="13.42578125" customWidth="1"/>
    <col min="552" max="552" width="56.140625" customWidth="1"/>
    <col min="553" max="553" width="9.5703125" customWidth="1"/>
    <col min="554" max="554" width="58.7109375" customWidth="1"/>
    <col min="555" max="555" width="9.5703125" customWidth="1"/>
    <col min="773" max="773" width="16.140625" customWidth="1"/>
    <col min="774" max="774" width="43.140625" customWidth="1"/>
    <col min="775" max="775" width="29.5703125" customWidth="1"/>
    <col min="776" max="776" width="34.140625" customWidth="1"/>
    <col min="777" max="777" width="7.5703125" customWidth="1"/>
    <col min="778" max="778" width="26.42578125" customWidth="1"/>
    <col min="779" max="779" width="17.140625" customWidth="1"/>
    <col min="780" max="780" width="19.140625" customWidth="1"/>
    <col min="781" max="781" width="18.42578125" customWidth="1"/>
    <col min="782" max="782" width="17.5703125" customWidth="1"/>
    <col min="783" max="783" width="18.85546875" customWidth="1"/>
    <col min="784" max="784" width="18.7109375" customWidth="1"/>
    <col min="785" max="786" width="15.85546875" customWidth="1"/>
    <col min="787" max="787" width="11.85546875" customWidth="1"/>
    <col min="788" max="788" width="8" customWidth="1"/>
    <col min="789" max="789" width="9.140625" customWidth="1"/>
    <col min="790" max="790" width="11.7109375" customWidth="1"/>
    <col min="791" max="791" width="10" customWidth="1"/>
    <col min="792" max="792" width="9.140625" customWidth="1"/>
    <col min="793" max="794" width="9.28515625" customWidth="1"/>
    <col min="795" max="795" width="9" customWidth="1"/>
    <col min="796" max="796" width="8.5703125" customWidth="1"/>
    <col min="797" max="797" width="9.140625" customWidth="1"/>
    <col min="798" max="798" width="8.140625" customWidth="1"/>
    <col min="799" max="802" width="15.42578125" customWidth="1"/>
    <col min="803" max="803" width="11.7109375" customWidth="1"/>
    <col min="804" max="804" width="66.28515625" customWidth="1"/>
    <col min="805" max="805" width="9.5703125" customWidth="1"/>
    <col min="806" max="806" width="60.42578125" customWidth="1"/>
    <col min="807" max="807" width="13.42578125" customWidth="1"/>
    <col min="808" max="808" width="56.140625" customWidth="1"/>
    <col min="809" max="809" width="9.5703125" customWidth="1"/>
    <col min="810" max="810" width="58.7109375" customWidth="1"/>
    <col min="811" max="811" width="9.5703125" customWidth="1"/>
    <col min="1029" max="1029" width="16.140625" customWidth="1"/>
    <col min="1030" max="1030" width="43.140625" customWidth="1"/>
    <col min="1031" max="1031" width="29.5703125" customWidth="1"/>
    <col min="1032" max="1032" width="34.140625" customWidth="1"/>
    <col min="1033" max="1033" width="7.5703125" customWidth="1"/>
    <col min="1034" max="1034" width="26.42578125" customWidth="1"/>
    <col min="1035" max="1035" width="17.140625" customWidth="1"/>
    <col min="1036" max="1036" width="19.140625" customWidth="1"/>
    <col min="1037" max="1037" width="18.42578125" customWidth="1"/>
    <col min="1038" max="1038" width="17.5703125" customWidth="1"/>
    <col min="1039" max="1039" width="18.85546875" customWidth="1"/>
    <col min="1040" max="1040" width="18.7109375" customWidth="1"/>
    <col min="1041" max="1042" width="15.85546875" customWidth="1"/>
    <col min="1043" max="1043" width="11.85546875" customWidth="1"/>
    <col min="1044" max="1044" width="8" customWidth="1"/>
    <col min="1045" max="1045" width="9.140625" customWidth="1"/>
    <col min="1046" max="1046" width="11.7109375" customWidth="1"/>
    <col min="1047" max="1047" width="10" customWidth="1"/>
    <col min="1048" max="1048" width="9.140625" customWidth="1"/>
    <col min="1049" max="1050" width="9.28515625" customWidth="1"/>
    <col min="1051" max="1051" width="9" customWidth="1"/>
    <col min="1052" max="1052" width="8.5703125" customWidth="1"/>
    <col min="1053" max="1053" width="9.140625" customWidth="1"/>
    <col min="1054" max="1054" width="8.140625" customWidth="1"/>
    <col min="1055" max="1058" width="15.42578125" customWidth="1"/>
    <col min="1059" max="1059" width="11.7109375" customWidth="1"/>
    <col min="1060" max="1060" width="66.28515625" customWidth="1"/>
    <col min="1061" max="1061" width="9.5703125" customWidth="1"/>
    <col min="1062" max="1062" width="60.42578125" customWidth="1"/>
    <col min="1063" max="1063" width="13.42578125" customWidth="1"/>
    <col min="1064" max="1064" width="56.140625" customWidth="1"/>
    <col min="1065" max="1065" width="9.5703125" customWidth="1"/>
    <col min="1066" max="1066" width="58.7109375" customWidth="1"/>
    <col min="1067" max="1067" width="9.5703125" customWidth="1"/>
    <col min="1285" max="1285" width="16.140625" customWidth="1"/>
    <col min="1286" max="1286" width="43.140625" customWidth="1"/>
    <col min="1287" max="1287" width="29.5703125" customWidth="1"/>
    <col min="1288" max="1288" width="34.140625" customWidth="1"/>
    <col min="1289" max="1289" width="7.5703125" customWidth="1"/>
    <col min="1290" max="1290" width="26.42578125" customWidth="1"/>
    <col min="1291" max="1291" width="17.140625" customWidth="1"/>
    <col min="1292" max="1292" width="19.140625" customWidth="1"/>
    <col min="1293" max="1293" width="18.42578125" customWidth="1"/>
    <col min="1294" max="1294" width="17.5703125" customWidth="1"/>
    <col min="1295" max="1295" width="18.85546875" customWidth="1"/>
    <col min="1296" max="1296" width="18.7109375" customWidth="1"/>
    <col min="1297" max="1298" width="15.85546875" customWidth="1"/>
    <col min="1299" max="1299" width="11.85546875" customWidth="1"/>
    <col min="1300" max="1300" width="8" customWidth="1"/>
    <col min="1301" max="1301" width="9.140625" customWidth="1"/>
    <col min="1302" max="1302" width="11.7109375" customWidth="1"/>
    <col min="1303" max="1303" width="10" customWidth="1"/>
    <col min="1304" max="1304" width="9.140625" customWidth="1"/>
    <col min="1305" max="1306" width="9.28515625" customWidth="1"/>
    <col min="1307" max="1307" width="9" customWidth="1"/>
    <col min="1308" max="1308" width="8.5703125" customWidth="1"/>
    <col min="1309" max="1309" width="9.140625" customWidth="1"/>
    <col min="1310" max="1310" width="8.140625" customWidth="1"/>
    <col min="1311" max="1314" width="15.42578125" customWidth="1"/>
    <col min="1315" max="1315" width="11.7109375" customWidth="1"/>
    <col min="1316" max="1316" width="66.28515625" customWidth="1"/>
    <col min="1317" max="1317" width="9.5703125" customWidth="1"/>
    <col min="1318" max="1318" width="60.42578125" customWidth="1"/>
    <col min="1319" max="1319" width="13.42578125" customWidth="1"/>
    <col min="1320" max="1320" width="56.140625" customWidth="1"/>
    <col min="1321" max="1321" width="9.5703125" customWidth="1"/>
    <col min="1322" max="1322" width="58.7109375" customWidth="1"/>
    <col min="1323" max="1323" width="9.5703125" customWidth="1"/>
    <col min="1541" max="1541" width="16.140625" customWidth="1"/>
    <col min="1542" max="1542" width="43.140625" customWidth="1"/>
    <col min="1543" max="1543" width="29.5703125" customWidth="1"/>
    <col min="1544" max="1544" width="34.140625" customWidth="1"/>
    <col min="1545" max="1545" width="7.5703125" customWidth="1"/>
    <col min="1546" max="1546" width="26.42578125" customWidth="1"/>
    <col min="1547" max="1547" width="17.140625" customWidth="1"/>
    <col min="1548" max="1548" width="19.140625" customWidth="1"/>
    <col min="1549" max="1549" width="18.42578125" customWidth="1"/>
    <col min="1550" max="1550" width="17.5703125" customWidth="1"/>
    <col min="1551" max="1551" width="18.85546875" customWidth="1"/>
    <col min="1552" max="1552" width="18.7109375" customWidth="1"/>
    <col min="1553" max="1554" width="15.85546875" customWidth="1"/>
    <col min="1555" max="1555" width="11.85546875" customWidth="1"/>
    <col min="1556" max="1556" width="8" customWidth="1"/>
    <col min="1557" max="1557" width="9.140625" customWidth="1"/>
    <col min="1558" max="1558" width="11.7109375" customWidth="1"/>
    <col min="1559" max="1559" width="10" customWidth="1"/>
    <col min="1560" max="1560" width="9.140625" customWidth="1"/>
    <col min="1561" max="1562" width="9.28515625" customWidth="1"/>
    <col min="1563" max="1563" width="9" customWidth="1"/>
    <col min="1564" max="1564" width="8.5703125" customWidth="1"/>
    <col min="1565" max="1565" width="9.140625" customWidth="1"/>
    <col min="1566" max="1566" width="8.140625" customWidth="1"/>
    <col min="1567" max="1570" width="15.42578125" customWidth="1"/>
    <col min="1571" max="1571" width="11.7109375" customWidth="1"/>
    <col min="1572" max="1572" width="66.28515625" customWidth="1"/>
    <col min="1573" max="1573" width="9.5703125" customWidth="1"/>
    <col min="1574" max="1574" width="60.42578125" customWidth="1"/>
    <col min="1575" max="1575" width="13.42578125" customWidth="1"/>
    <col min="1576" max="1576" width="56.140625" customWidth="1"/>
    <col min="1577" max="1577" width="9.5703125" customWidth="1"/>
    <col min="1578" max="1578" width="58.7109375" customWidth="1"/>
    <col min="1579" max="1579" width="9.5703125" customWidth="1"/>
    <col min="1797" max="1797" width="16.140625" customWidth="1"/>
    <col min="1798" max="1798" width="43.140625" customWidth="1"/>
    <col min="1799" max="1799" width="29.5703125" customWidth="1"/>
    <col min="1800" max="1800" width="34.140625" customWidth="1"/>
    <col min="1801" max="1801" width="7.5703125" customWidth="1"/>
    <col min="1802" max="1802" width="26.42578125" customWidth="1"/>
    <col min="1803" max="1803" width="17.140625" customWidth="1"/>
    <col min="1804" max="1804" width="19.140625" customWidth="1"/>
    <col min="1805" max="1805" width="18.42578125" customWidth="1"/>
    <col min="1806" max="1806" width="17.5703125" customWidth="1"/>
    <col min="1807" max="1807" width="18.85546875" customWidth="1"/>
    <col min="1808" max="1808" width="18.7109375" customWidth="1"/>
    <col min="1809" max="1810" width="15.85546875" customWidth="1"/>
    <col min="1811" max="1811" width="11.85546875" customWidth="1"/>
    <col min="1812" max="1812" width="8" customWidth="1"/>
    <col min="1813" max="1813" width="9.140625" customWidth="1"/>
    <col min="1814" max="1814" width="11.7109375" customWidth="1"/>
    <col min="1815" max="1815" width="10" customWidth="1"/>
    <col min="1816" max="1816" width="9.140625" customWidth="1"/>
    <col min="1817" max="1818" width="9.28515625" customWidth="1"/>
    <col min="1819" max="1819" width="9" customWidth="1"/>
    <col min="1820" max="1820" width="8.5703125" customWidth="1"/>
    <col min="1821" max="1821" width="9.140625" customWidth="1"/>
    <col min="1822" max="1822" width="8.140625" customWidth="1"/>
    <col min="1823" max="1826" width="15.42578125" customWidth="1"/>
    <col min="1827" max="1827" width="11.7109375" customWidth="1"/>
    <col min="1828" max="1828" width="66.28515625" customWidth="1"/>
    <col min="1829" max="1829" width="9.5703125" customWidth="1"/>
    <col min="1830" max="1830" width="60.42578125" customWidth="1"/>
    <col min="1831" max="1831" width="13.42578125" customWidth="1"/>
    <col min="1832" max="1832" width="56.140625" customWidth="1"/>
    <col min="1833" max="1833" width="9.5703125" customWidth="1"/>
    <col min="1834" max="1834" width="58.7109375" customWidth="1"/>
    <col min="1835" max="1835" width="9.5703125" customWidth="1"/>
    <col min="2053" max="2053" width="16.140625" customWidth="1"/>
    <col min="2054" max="2054" width="43.140625" customWidth="1"/>
    <col min="2055" max="2055" width="29.5703125" customWidth="1"/>
    <col min="2056" max="2056" width="34.140625" customWidth="1"/>
    <col min="2057" max="2057" width="7.5703125" customWidth="1"/>
    <col min="2058" max="2058" width="26.42578125" customWidth="1"/>
    <col min="2059" max="2059" width="17.140625" customWidth="1"/>
    <col min="2060" max="2060" width="19.140625" customWidth="1"/>
    <col min="2061" max="2061" width="18.42578125" customWidth="1"/>
    <col min="2062" max="2062" width="17.5703125" customWidth="1"/>
    <col min="2063" max="2063" width="18.85546875" customWidth="1"/>
    <col min="2064" max="2064" width="18.7109375" customWidth="1"/>
    <col min="2065" max="2066" width="15.85546875" customWidth="1"/>
    <col min="2067" max="2067" width="11.85546875" customWidth="1"/>
    <col min="2068" max="2068" width="8" customWidth="1"/>
    <col min="2069" max="2069" width="9.140625" customWidth="1"/>
    <col min="2070" max="2070" width="11.7109375" customWidth="1"/>
    <col min="2071" max="2071" width="10" customWidth="1"/>
    <col min="2072" max="2072" width="9.140625" customWidth="1"/>
    <col min="2073" max="2074" width="9.28515625" customWidth="1"/>
    <col min="2075" max="2075" width="9" customWidth="1"/>
    <col min="2076" max="2076" width="8.5703125" customWidth="1"/>
    <col min="2077" max="2077" width="9.140625" customWidth="1"/>
    <col min="2078" max="2078" width="8.140625" customWidth="1"/>
    <col min="2079" max="2082" width="15.42578125" customWidth="1"/>
    <col min="2083" max="2083" width="11.7109375" customWidth="1"/>
    <col min="2084" max="2084" width="66.28515625" customWidth="1"/>
    <col min="2085" max="2085" width="9.5703125" customWidth="1"/>
    <col min="2086" max="2086" width="60.42578125" customWidth="1"/>
    <col min="2087" max="2087" width="13.42578125" customWidth="1"/>
    <col min="2088" max="2088" width="56.140625" customWidth="1"/>
    <col min="2089" max="2089" width="9.5703125" customWidth="1"/>
    <col min="2090" max="2090" width="58.7109375" customWidth="1"/>
    <col min="2091" max="2091" width="9.5703125" customWidth="1"/>
    <col min="2309" max="2309" width="16.140625" customWidth="1"/>
    <col min="2310" max="2310" width="43.140625" customWidth="1"/>
    <col min="2311" max="2311" width="29.5703125" customWidth="1"/>
    <col min="2312" max="2312" width="34.140625" customWidth="1"/>
    <col min="2313" max="2313" width="7.5703125" customWidth="1"/>
    <col min="2314" max="2314" width="26.42578125" customWidth="1"/>
    <col min="2315" max="2315" width="17.140625" customWidth="1"/>
    <col min="2316" max="2316" width="19.140625" customWidth="1"/>
    <col min="2317" max="2317" width="18.42578125" customWidth="1"/>
    <col min="2318" max="2318" width="17.5703125" customWidth="1"/>
    <col min="2319" max="2319" width="18.85546875" customWidth="1"/>
    <col min="2320" max="2320" width="18.7109375" customWidth="1"/>
    <col min="2321" max="2322" width="15.85546875" customWidth="1"/>
    <col min="2323" max="2323" width="11.85546875" customWidth="1"/>
    <col min="2324" max="2324" width="8" customWidth="1"/>
    <col min="2325" max="2325" width="9.140625" customWidth="1"/>
    <col min="2326" max="2326" width="11.7109375" customWidth="1"/>
    <col min="2327" max="2327" width="10" customWidth="1"/>
    <col min="2328" max="2328" width="9.140625" customWidth="1"/>
    <col min="2329" max="2330" width="9.28515625" customWidth="1"/>
    <col min="2331" max="2331" width="9" customWidth="1"/>
    <col min="2332" max="2332" width="8.5703125" customWidth="1"/>
    <col min="2333" max="2333" width="9.140625" customWidth="1"/>
    <col min="2334" max="2334" width="8.140625" customWidth="1"/>
    <col min="2335" max="2338" width="15.42578125" customWidth="1"/>
    <col min="2339" max="2339" width="11.7109375" customWidth="1"/>
    <col min="2340" max="2340" width="66.28515625" customWidth="1"/>
    <col min="2341" max="2341" width="9.5703125" customWidth="1"/>
    <col min="2342" max="2342" width="60.42578125" customWidth="1"/>
    <col min="2343" max="2343" width="13.42578125" customWidth="1"/>
    <col min="2344" max="2344" width="56.140625" customWidth="1"/>
    <col min="2345" max="2345" width="9.5703125" customWidth="1"/>
    <col min="2346" max="2346" width="58.7109375" customWidth="1"/>
    <col min="2347" max="2347" width="9.5703125" customWidth="1"/>
    <col min="2565" max="2565" width="16.140625" customWidth="1"/>
    <col min="2566" max="2566" width="43.140625" customWidth="1"/>
    <col min="2567" max="2567" width="29.5703125" customWidth="1"/>
    <col min="2568" max="2568" width="34.140625" customWidth="1"/>
    <col min="2569" max="2569" width="7.5703125" customWidth="1"/>
    <col min="2570" max="2570" width="26.42578125" customWidth="1"/>
    <col min="2571" max="2571" width="17.140625" customWidth="1"/>
    <col min="2572" max="2572" width="19.140625" customWidth="1"/>
    <col min="2573" max="2573" width="18.42578125" customWidth="1"/>
    <col min="2574" max="2574" width="17.5703125" customWidth="1"/>
    <col min="2575" max="2575" width="18.85546875" customWidth="1"/>
    <col min="2576" max="2576" width="18.7109375" customWidth="1"/>
    <col min="2577" max="2578" width="15.85546875" customWidth="1"/>
    <col min="2579" max="2579" width="11.85546875" customWidth="1"/>
    <col min="2580" max="2580" width="8" customWidth="1"/>
    <col min="2581" max="2581" width="9.140625" customWidth="1"/>
    <col min="2582" max="2582" width="11.7109375" customWidth="1"/>
    <col min="2583" max="2583" width="10" customWidth="1"/>
    <col min="2584" max="2584" width="9.140625" customWidth="1"/>
    <col min="2585" max="2586" width="9.28515625" customWidth="1"/>
    <col min="2587" max="2587" width="9" customWidth="1"/>
    <col min="2588" max="2588" width="8.5703125" customWidth="1"/>
    <col min="2589" max="2589" width="9.140625" customWidth="1"/>
    <col min="2590" max="2590" width="8.140625" customWidth="1"/>
    <col min="2591" max="2594" width="15.42578125" customWidth="1"/>
    <col min="2595" max="2595" width="11.7109375" customWidth="1"/>
    <col min="2596" max="2596" width="66.28515625" customWidth="1"/>
    <col min="2597" max="2597" width="9.5703125" customWidth="1"/>
    <col min="2598" max="2598" width="60.42578125" customWidth="1"/>
    <col min="2599" max="2599" width="13.42578125" customWidth="1"/>
    <col min="2600" max="2600" width="56.140625" customWidth="1"/>
    <col min="2601" max="2601" width="9.5703125" customWidth="1"/>
    <col min="2602" max="2602" width="58.7109375" customWidth="1"/>
    <col min="2603" max="2603" width="9.5703125" customWidth="1"/>
    <col min="2821" max="2821" width="16.140625" customWidth="1"/>
    <col min="2822" max="2822" width="43.140625" customWidth="1"/>
    <col min="2823" max="2823" width="29.5703125" customWidth="1"/>
    <col min="2824" max="2824" width="34.140625" customWidth="1"/>
    <col min="2825" max="2825" width="7.5703125" customWidth="1"/>
    <col min="2826" max="2826" width="26.42578125" customWidth="1"/>
    <col min="2827" max="2827" width="17.140625" customWidth="1"/>
    <col min="2828" max="2828" width="19.140625" customWidth="1"/>
    <col min="2829" max="2829" width="18.42578125" customWidth="1"/>
    <col min="2830" max="2830" width="17.5703125" customWidth="1"/>
    <col min="2831" max="2831" width="18.85546875" customWidth="1"/>
    <col min="2832" max="2832" width="18.7109375" customWidth="1"/>
    <col min="2833" max="2834" width="15.85546875" customWidth="1"/>
    <col min="2835" max="2835" width="11.85546875" customWidth="1"/>
    <col min="2836" max="2836" width="8" customWidth="1"/>
    <col min="2837" max="2837" width="9.140625" customWidth="1"/>
    <col min="2838" max="2838" width="11.7109375" customWidth="1"/>
    <col min="2839" max="2839" width="10" customWidth="1"/>
    <col min="2840" max="2840" width="9.140625" customWidth="1"/>
    <col min="2841" max="2842" width="9.28515625" customWidth="1"/>
    <col min="2843" max="2843" width="9" customWidth="1"/>
    <col min="2844" max="2844" width="8.5703125" customWidth="1"/>
    <col min="2845" max="2845" width="9.140625" customWidth="1"/>
    <col min="2846" max="2846" width="8.140625" customWidth="1"/>
    <col min="2847" max="2850" width="15.42578125" customWidth="1"/>
    <col min="2851" max="2851" width="11.7109375" customWidth="1"/>
    <col min="2852" max="2852" width="66.28515625" customWidth="1"/>
    <col min="2853" max="2853" width="9.5703125" customWidth="1"/>
    <col min="2854" max="2854" width="60.42578125" customWidth="1"/>
    <col min="2855" max="2855" width="13.42578125" customWidth="1"/>
    <col min="2856" max="2856" width="56.140625" customWidth="1"/>
    <col min="2857" max="2857" width="9.5703125" customWidth="1"/>
    <col min="2858" max="2858" width="58.7109375" customWidth="1"/>
    <col min="2859" max="2859" width="9.5703125" customWidth="1"/>
    <col min="3077" max="3077" width="16.140625" customWidth="1"/>
    <col min="3078" max="3078" width="43.140625" customWidth="1"/>
    <col min="3079" max="3079" width="29.5703125" customWidth="1"/>
    <col min="3080" max="3080" width="34.140625" customWidth="1"/>
    <col min="3081" max="3081" width="7.5703125" customWidth="1"/>
    <col min="3082" max="3082" width="26.42578125" customWidth="1"/>
    <col min="3083" max="3083" width="17.140625" customWidth="1"/>
    <col min="3084" max="3084" width="19.140625" customWidth="1"/>
    <col min="3085" max="3085" width="18.42578125" customWidth="1"/>
    <col min="3086" max="3086" width="17.5703125" customWidth="1"/>
    <col min="3087" max="3087" width="18.85546875" customWidth="1"/>
    <col min="3088" max="3088" width="18.7109375" customWidth="1"/>
    <col min="3089" max="3090" width="15.85546875" customWidth="1"/>
    <col min="3091" max="3091" width="11.85546875" customWidth="1"/>
    <col min="3092" max="3092" width="8" customWidth="1"/>
    <col min="3093" max="3093" width="9.140625" customWidth="1"/>
    <col min="3094" max="3094" width="11.7109375" customWidth="1"/>
    <col min="3095" max="3095" width="10" customWidth="1"/>
    <col min="3096" max="3096" width="9.140625" customWidth="1"/>
    <col min="3097" max="3098" width="9.28515625" customWidth="1"/>
    <col min="3099" max="3099" width="9" customWidth="1"/>
    <col min="3100" max="3100" width="8.5703125" customWidth="1"/>
    <col min="3101" max="3101" width="9.140625" customWidth="1"/>
    <col min="3102" max="3102" width="8.140625" customWidth="1"/>
    <col min="3103" max="3106" width="15.42578125" customWidth="1"/>
    <col min="3107" max="3107" width="11.7109375" customWidth="1"/>
    <col min="3108" max="3108" width="66.28515625" customWidth="1"/>
    <col min="3109" max="3109" width="9.5703125" customWidth="1"/>
    <col min="3110" max="3110" width="60.42578125" customWidth="1"/>
    <col min="3111" max="3111" width="13.42578125" customWidth="1"/>
    <col min="3112" max="3112" width="56.140625" customWidth="1"/>
    <col min="3113" max="3113" width="9.5703125" customWidth="1"/>
    <col min="3114" max="3114" width="58.7109375" customWidth="1"/>
    <col min="3115" max="3115" width="9.5703125" customWidth="1"/>
    <col min="3333" max="3333" width="16.140625" customWidth="1"/>
    <col min="3334" max="3334" width="43.140625" customWidth="1"/>
    <col min="3335" max="3335" width="29.5703125" customWidth="1"/>
    <col min="3336" max="3336" width="34.140625" customWidth="1"/>
    <col min="3337" max="3337" width="7.5703125" customWidth="1"/>
    <col min="3338" max="3338" width="26.42578125" customWidth="1"/>
    <col min="3339" max="3339" width="17.140625" customWidth="1"/>
    <col min="3340" max="3340" width="19.140625" customWidth="1"/>
    <col min="3341" max="3341" width="18.42578125" customWidth="1"/>
    <col min="3342" max="3342" width="17.5703125" customWidth="1"/>
    <col min="3343" max="3343" width="18.85546875" customWidth="1"/>
    <col min="3344" max="3344" width="18.7109375" customWidth="1"/>
    <col min="3345" max="3346" width="15.85546875" customWidth="1"/>
    <col min="3347" max="3347" width="11.85546875" customWidth="1"/>
    <col min="3348" max="3348" width="8" customWidth="1"/>
    <col min="3349" max="3349" width="9.140625" customWidth="1"/>
    <col min="3350" max="3350" width="11.7109375" customWidth="1"/>
    <col min="3351" max="3351" width="10" customWidth="1"/>
    <col min="3352" max="3352" width="9.140625" customWidth="1"/>
    <col min="3353" max="3354" width="9.28515625" customWidth="1"/>
    <col min="3355" max="3355" width="9" customWidth="1"/>
    <col min="3356" max="3356" width="8.5703125" customWidth="1"/>
    <col min="3357" max="3357" width="9.140625" customWidth="1"/>
    <col min="3358" max="3358" width="8.140625" customWidth="1"/>
    <col min="3359" max="3362" width="15.42578125" customWidth="1"/>
    <col min="3363" max="3363" width="11.7109375" customWidth="1"/>
    <col min="3364" max="3364" width="66.28515625" customWidth="1"/>
    <col min="3365" max="3365" width="9.5703125" customWidth="1"/>
    <col min="3366" max="3366" width="60.42578125" customWidth="1"/>
    <col min="3367" max="3367" width="13.42578125" customWidth="1"/>
    <col min="3368" max="3368" width="56.140625" customWidth="1"/>
    <col min="3369" max="3369" width="9.5703125" customWidth="1"/>
    <col min="3370" max="3370" width="58.7109375" customWidth="1"/>
    <col min="3371" max="3371" width="9.5703125" customWidth="1"/>
    <col min="3589" max="3589" width="16.140625" customWidth="1"/>
    <col min="3590" max="3590" width="43.140625" customWidth="1"/>
    <col min="3591" max="3591" width="29.5703125" customWidth="1"/>
    <col min="3592" max="3592" width="34.140625" customWidth="1"/>
    <col min="3593" max="3593" width="7.5703125" customWidth="1"/>
    <col min="3594" max="3594" width="26.42578125" customWidth="1"/>
    <col min="3595" max="3595" width="17.140625" customWidth="1"/>
    <col min="3596" max="3596" width="19.140625" customWidth="1"/>
    <col min="3597" max="3597" width="18.42578125" customWidth="1"/>
    <col min="3598" max="3598" width="17.5703125" customWidth="1"/>
    <col min="3599" max="3599" width="18.85546875" customWidth="1"/>
    <col min="3600" max="3600" width="18.7109375" customWidth="1"/>
    <col min="3601" max="3602" width="15.85546875" customWidth="1"/>
    <col min="3603" max="3603" width="11.85546875" customWidth="1"/>
    <col min="3604" max="3604" width="8" customWidth="1"/>
    <col min="3605" max="3605" width="9.140625" customWidth="1"/>
    <col min="3606" max="3606" width="11.7109375" customWidth="1"/>
    <col min="3607" max="3607" width="10" customWidth="1"/>
    <col min="3608" max="3608" width="9.140625" customWidth="1"/>
    <col min="3609" max="3610" width="9.28515625" customWidth="1"/>
    <col min="3611" max="3611" width="9" customWidth="1"/>
    <col min="3612" max="3612" width="8.5703125" customWidth="1"/>
    <col min="3613" max="3613" width="9.140625" customWidth="1"/>
    <col min="3614" max="3614" width="8.140625" customWidth="1"/>
    <col min="3615" max="3618" width="15.42578125" customWidth="1"/>
    <col min="3619" max="3619" width="11.7109375" customWidth="1"/>
    <col min="3620" max="3620" width="66.28515625" customWidth="1"/>
    <col min="3621" max="3621" width="9.5703125" customWidth="1"/>
    <col min="3622" max="3622" width="60.42578125" customWidth="1"/>
    <col min="3623" max="3623" width="13.42578125" customWidth="1"/>
    <col min="3624" max="3624" width="56.140625" customWidth="1"/>
    <col min="3625" max="3625" width="9.5703125" customWidth="1"/>
    <col min="3626" max="3626" width="58.7109375" customWidth="1"/>
    <col min="3627" max="3627" width="9.5703125" customWidth="1"/>
    <col min="3845" max="3845" width="16.140625" customWidth="1"/>
    <col min="3846" max="3846" width="43.140625" customWidth="1"/>
    <col min="3847" max="3847" width="29.5703125" customWidth="1"/>
    <col min="3848" max="3848" width="34.140625" customWidth="1"/>
    <col min="3849" max="3849" width="7.5703125" customWidth="1"/>
    <col min="3850" max="3850" width="26.42578125" customWidth="1"/>
    <col min="3851" max="3851" width="17.140625" customWidth="1"/>
    <col min="3852" max="3852" width="19.140625" customWidth="1"/>
    <col min="3853" max="3853" width="18.42578125" customWidth="1"/>
    <col min="3854" max="3854" width="17.5703125" customWidth="1"/>
    <col min="3855" max="3855" width="18.85546875" customWidth="1"/>
    <col min="3856" max="3856" width="18.7109375" customWidth="1"/>
    <col min="3857" max="3858" width="15.85546875" customWidth="1"/>
    <col min="3859" max="3859" width="11.85546875" customWidth="1"/>
    <col min="3860" max="3860" width="8" customWidth="1"/>
    <col min="3861" max="3861" width="9.140625" customWidth="1"/>
    <col min="3862" max="3862" width="11.7109375" customWidth="1"/>
    <col min="3863" max="3863" width="10" customWidth="1"/>
    <col min="3864" max="3864" width="9.140625" customWidth="1"/>
    <col min="3865" max="3866" width="9.28515625" customWidth="1"/>
    <col min="3867" max="3867" width="9" customWidth="1"/>
    <col min="3868" max="3868" width="8.5703125" customWidth="1"/>
    <col min="3869" max="3869" width="9.140625" customWidth="1"/>
    <col min="3870" max="3870" width="8.140625" customWidth="1"/>
    <col min="3871" max="3874" width="15.42578125" customWidth="1"/>
    <col min="3875" max="3875" width="11.7109375" customWidth="1"/>
    <col min="3876" max="3876" width="66.28515625" customWidth="1"/>
    <col min="3877" max="3877" width="9.5703125" customWidth="1"/>
    <col min="3878" max="3878" width="60.42578125" customWidth="1"/>
    <col min="3879" max="3879" width="13.42578125" customWidth="1"/>
    <col min="3880" max="3880" width="56.140625" customWidth="1"/>
    <col min="3881" max="3881" width="9.5703125" customWidth="1"/>
    <col min="3882" max="3882" width="58.7109375" customWidth="1"/>
    <col min="3883" max="3883" width="9.5703125" customWidth="1"/>
    <col min="4101" max="4101" width="16.140625" customWidth="1"/>
    <col min="4102" max="4102" width="43.140625" customWidth="1"/>
    <col min="4103" max="4103" width="29.5703125" customWidth="1"/>
    <col min="4104" max="4104" width="34.140625" customWidth="1"/>
    <col min="4105" max="4105" width="7.5703125" customWidth="1"/>
    <col min="4106" max="4106" width="26.42578125" customWidth="1"/>
    <col min="4107" max="4107" width="17.140625" customWidth="1"/>
    <col min="4108" max="4108" width="19.140625" customWidth="1"/>
    <col min="4109" max="4109" width="18.42578125" customWidth="1"/>
    <col min="4110" max="4110" width="17.5703125" customWidth="1"/>
    <col min="4111" max="4111" width="18.85546875" customWidth="1"/>
    <col min="4112" max="4112" width="18.7109375" customWidth="1"/>
    <col min="4113" max="4114" width="15.85546875" customWidth="1"/>
    <col min="4115" max="4115" width="11.85546875" customWidth="1"/>
    <col min="4116" max="4116" width="8" customWidth="1"/>
    <col min="4117" max="4117" width="9.140625" customWidth="1"/>
    <col min="4118" max="4118" width="11.7109375" customWidth="1"/>
    <col min="4119" max="4119" width="10" customWidth="1"/>
    <col min="4120" max="4120" width="9.140625" customWidth="1"/>
    <col min="4121" max="4122" width="9.28515625" customWidth="1"/>
    <col min="4123" max="4123" width="9" customWidth="1"/>
    <col min="4124" max="4124" width="8.5703125" customWidth="1"/>
    <col min="4125" max="4125" width="9.140625" customWidth="1"/>
    <col min="4126" max="4126" width="8.140625" customWidth="1"/>
    <col min="4127" max="4130" width="15.42578125" customWidth="1"/>
    <col min="4131" max="4131" width="11.7109375" customWidth="1"/>
    <col min="4132" max="4132" width="66.28515625" customWidth="1"/>
    <col min="4133" max="4133" width="9.5703125" customWidth="1"/>
    <col min="4134" max="4134" width="60.42578125" customWidth="1"/>
    <col min="4135" max="4135" width="13.42578125" customWidth="1"/>
    <col min="4136" max="4136" width="56.140625" customWidth="1"/>
    <col min="4137" max="4137" width="9.5703125" customWidth="1"/>
    <col min="4138" max="4138" width="58.7109375" customWidth="1"/>
    <col min="4139" max="4139" width="9.5703125" customWidth="1"/>
    <col min="4357" max="4357" width="16.140625" customWidth="1"/>
    <col min="4358" max="4358" width="43.140625" customWidth="1"/>
    <col min="4359" max="4359" width="29.5703125" customWidth="1"/>
    <col min="4360" max="4360" width="34.140625" customWidth="1"/>
    <col min="4361" max="4361" width="7.5703125" customWidth="1"/>
    <col min="4362" max="4362" width="26.42578125" customWidth="1"/>
    <col min="4363" max="4363" width="17.140625" customWidth="1"/>
    <col min="4364" max="4364" width="19.140625" customWidth="1"/>
    <col min="4365" max="4365" width="18.42578125" customWidth="1"/>
    <col min="4366" max="4366" width="17.5703125" customWidth="1"/>
    <col min="4367" max="4367" width="18.85546875" customWidth="1"/>
    <col min="4368" max="4368" width="18.7109375" customWidth="1"/>
    <col min="4369" max="4370" width="15.85546875" customWidth="1"/>
    <col min="4371" max="4371" width="11.85546875" customWidth="1"/>
    <col min="4372" max="4372" width="8" customWidth="1"/>
    <col min="4373" max="4373" width="9.140625" customWidth="1"/>
    <col min="4374" max="4374" width="11.7109375" customWidth="1"/>
    <col min="4375" max="4375" width="10" customWidth="1"/>
    <col min="4376" max="4376" width="9.140625" customWidth="1"/>
    <col min="4377" max="4378" width="9.28515625" customWidth="1"/>
    <col min="4379" max="4379" width="9" customWidth="1"/>
    <col min="4380" max="4380" width="8.5703125" customWidth="1"/>
    <col min="4381" max="4381" width="9.140625" customWidth="1"/>
    <col min="4382" max="4382" width="8.140625" customWidth="1"/>
    <col min="4383" max="4386" width="15.42578125" customWidth="1"/>
    <col min="4387" max="4387" width="11.7109375" customWidth="1"/>
    <col min="4388" max="4388" width="66.28515625" customWidth="1"/>
    <col min="4389" max="4389" width="9.5703125" customWidth="1"/>
    <col min="4390" max="4390" width="60.42578125" customWidth="1"/>
    <col min="4391" max="4391" width="13.42578125" customWidth="1"/>
    <col min="4392" max="4392" width="56.140625" customWidth="1"/>
    <col min="4393" max="4393" width="9.5703125" customWidth="1"/>
    <col min="4394" max="4394" width="58.7109375" customWidth="1"/>
    <col min="4395" max="4395" width="9.5703125" customWidth="1"/>
    <col min="4613" max="4613" width="16.140625" customWidth="1"/>
    <col min="4614" max="4614" width="43.140625" customWidth="1"/>
    <col min="4615" max="4615" width="29.5703125" customWidth="1"/>
    <col min="4616" max="4616" width="34.140625" customWidth="1"/>
    <col min="4617" max="4617" width="7.5703125" customWidth="1"/>
    <col min="4618" max="4618" width="26.42578125" customWidth="1"/>
    <col min="4619" max="4619" width="17.140625" customWidth="1"/>
    <col min="4620" max="4620" width="19.140625" customWidth="1"/>
    <col min="4621" max="4621" width="18.42578125" customWidth="1"/>
    <col min="4622" max="4622" width="17.5703125" customWidth="1"/>
    <col min="4623" max="4623" width="18.85546875" customWidth="1"/>
    <col min="4624" max="4624" width="18.7109375" customWidth="1"/>
    <col min="4625" max="4626" width="15.85546875" customWidth="1"/>
    <col min="4627" max="4627" width="11.85546875" customWidth="1"/>
    <col min="4628" max="4628" width="8" customWidth="1"/>
    <col min="4629" max="4629" width="9.140625" customWidth="1"/>
    <col min="4630" max="4630" width="11.7109375" customWidth="1"/>
    <col min="4631" max="4631" width="10" customWidth="1"/>
    <col min="4632" max="4632" width="9.140625" customWidth="1"/>
    <col min="4633" max="4634" width="9.28515625" customWidth="1"/>
    <col min="4635" max="4635" width="9" customWidth="1"/>
    <col min="4636" max="4636" width="8.5703125" customWidth="1"/>
    <col min="4637" max="4637" width="9.140625" customWidth="1"/>
    <col min="4638" max="4638" width="8.140625" customWidth="1"/>
    <col min="4639" max="4642" width="15.42578125" customWidth="1"/>
    <col min="4643" max="4643" width="11.7109375" customWidth="1"/>
    <col min="4644" max="4644" width="66.28515625" customWidth="1"/>
    <col min="4645" max="4645" width="9.5703125" customWidth="1"/>
    <col min="4646" max="4646" width="60.42578125" customWidth="1"/>
    <col min="4647" max="4647" width="13.42578125" customWidth="1"/>
    <col min="4648" max="4648" width="56.140625" customWidth="1"/>
    <col min="4649" max="4649" width="9.5703125" customWidth="1"/>
    <col min="4650" max="4650" width="58.7109375" customWidth="1"/>
    <col min="4651" max="4651" width="9.5703125" customWidth="1"/>
    <col min="4869" max="4869" width="16.140625" customWidth="1"/>
    <col min="4870" max="4870" width="43.140625" customWidth="1"/>
    <col min="4871" max="4871" width="29.5703125" customWidth="1"/>
    <col min="4872" max="4872" width="34.140625" customWidth="1"/>
    <col min="4873" max="4873" width="7.5703125" customWidth="1"/>
    <col min="4874" max="4874" width="26.42578125" customWidth="1"/>
    <col min="4875" max="4875" width="17.140625" customWidth="1"/>
    <col min="4876" max="4876" width="19.140625" customWidth="1"/>
    <col min="4877" max="4877" width="18.42578125" customWidth="1"/>
    <col min="4878" max="4878" width="17.5703125" customWidth="1"/>
    <col min="4879" max="4879" width="18.85546875" customWidth="1"/>
    <col min="4880" max="4880" width="18.7109375" customWidth="1"/>
    <col min="4881" max="4882" width="15.85546875" customWidth="1"/>
    <col min="4883" max="4883" width="11.85546875" customWidth="1"/>
    <col min="4884" max="4884" width="8" customWidth="1"/>
    <col min="4885" max="4885" width="9.140625" customWidth="1"/>
    <col min="4886" max="4886" width="11.7109375" customWidth="1"/>
    <col min="4887" max="4887" width="10" customWidth="1"/>
    <col min="4888" max="4888" width="9.140625" customWidth="1"/>
    <col min="4889" max="4890" width="9.28515625" customWidth="1"/>
    <col min="4891" max="4891" width="9" customWidth="1"/>
    <col min="4892" max="4892" width="8.5703125" customWidth="1"/>
    <col min="4893" max="4893" width="9.140625" customWidth="1"/>
    <col min="4894" max="4894" width="8.140625" customWidth="1"/>
    <col min="4895" max="4898" width="15.42578125" customWidth="1"/>
    <col min="4899" max="4899" width="11.7109375" customWidth="1"/>
    <col min="4900" max="4900" width="66.28515625" customWidth="1"/>
    <col min="4901" max="4901" width="9.5703125" customWidth="1"/>
    <col min="4902" max="4902" width="60.42578125" customWidth="1"/>
    <col min="4903" max="4903" width="13.42578125" customWidth="1"/>
    <col min="4904" max="4904" width="56.140625" customWidth="1"/>
    <col min="4905" max="4905" width="9.5703125" customWidth="1"/>
    <col min="4906" max="4906" width="58.7109375" customWidth="1"/>
    <col min="4907" max="4907" width="9.5703125" customWidth="1"/>
    <col min="5125" max="5125" width="16.140625" customWidth="1"/>
    <col min="5126" max="5126" width="43.140625" customWidth="1"/>
    <col min="5127" max="5127" width="29.5703125" customWidth="1"/>
    <col min="5128" max="5128" width="34.140625" customWidth="1"/>
    <col min="5129" max="5129" width="7.5703125" customWidth="1"/>
    <col min="5130" max="5130" width="26.42578125" customWidth="1"/>
    <col min="5131" max="5131" width="17.140625" customWidth="1"/>
    <col min="5132" max="5132" width="19.140625" customWidth="1"/>
    <col min="5133" max="5133" width="18.42578125" customWidth="1"/>
    <col min="5134" max="5134" width="17.5703125" customWidth="1"/>
    <col min="5135" max="5135" width="18.85546875" customWidth="1"/>
    <col min="5136" max="5136" width="18.7109375" customWidth="1"/>
    <col min="5137" max="5138" width="15.85546875" customWidth="1"/>
    <col min="5139" max="5139" width="11.85546875" customWidth="1"/>
    <col min="5140" max="5140" width="8" customWidth="1"/>
    <col min="5141" max="5141" width="9.140625" customWidth="1"/>
    <col min="5142" max="5142" width="11.7109375" customWidth="1"/>
    <col min="5143" max="5143" width="10" customWidth="1"/>
    <col min="5144" max="5144" width="9.140625" customWidth="1"/>
    <col min="5145" max="5146" width="9.28515625" customWidth="1"/>
    <col min="5147" max="5147" width="9" customWidth="1"/>
    <col min="5148" max="5148" width="8.5703125" customWidth="1"/>
    <col min="5149" max="5149" width="9.140625" customWidth="1"/>
    <col min="5150" max="5150" width="8.140625" customWidth="1"/>
    <col min="5151" max="5154" width="15.42578125" customWidth="1"/>
    <col min="5155" max="5155" width="11.7109375" customWidth="1"/>
    <col min="5156" max="5156" width="66.28515625" customWidth="1"/>
    <col min="5157" max="5157" width="9.5703125" customWidth="1"/>
    <col min="5158" max="5158" width="60.42578125" customWidth="1"/>
    <col min="5159" max="5159" width="13.42578125" customWidth="1"/>
    <col min="5160" max="5160" width="56.140625" customWidth="1"/>
    <col min="5161" max="5161" width="9.5703125" customWidth="1"/>
    <col min="5162" max="5162" width="58.7109375" customWidth="1"/>
    <col min="5163" max="5163" width="9.5703125" customWidth="1"/>
    <col min="5381" max="5381" width="16.140625" customWidth="1"/>
    <col min="5382" max="5382" width="43.140625" customWidth="1"/>
    <col min="5383" max="5383" width="29.5703125" customWidth="1"/>
    <col min="5384" max="5384" width="34.140625" customWidth="1"/>
    <col min="5385" max="5385" width="7.5703125" customWidth="1"/>
    <col min="5386" max="5386" width="26.42578125" customWidth="1"/>
    <col min="5387" max="5387" width="17.140625" customWidth="1"/>
    <col min="5388" max="5388" width="19.140625" customWidth="1"/>
    <col min="5389" max="5389" width="18.42578125" customWidth="1"/>
    <col min="5390" max="5390" width="17.5703125" customWidth="1"/>
    <col min="5391" max="5391" width="18.85546875" customWidth="1"/>
    <col min="5392" max="5392" width="18.7109375" customWidth="1"/>
    <col min="5393" max="5394" width="15.85546875" customWidth="1"/>
    <col min="5395" max="5395" width="11.85546875" customWidth="1"/>
    <col min="5396" max="5396" width="8" customWidth="1"/>
    <col min="5397" max="5397" width="9.140625" customWidth="1"/>
    <col min="5398" max="5398" width="11.7109375" customWidth="1"/>
    <col min="5399" max="5399" width="10" customWidth="1"/>
    <col min="5400" max="5400" width="9.140625" customWidth="1"/>
    <col min="5401" max="5402" width="9.28515625" customWidth="1"/>
    <col min="5403" max="5403" width="9" customWidth="1"/>
    <col min="5404" max="5404" width="8.5703125" customWidth="1"/>
    <col min="5405" max="5405" width="9.140625" customWidth="1"/>
    <col min="5406" max="5406" width="8.140625" customWidth="1"/>
    <col min="5407" max="5410" width="15.42578125" customWidth="1"/>
    <col min="5411" max="5411" width="11.7109375" customWidth="1"/>
    <col min="5412" max="5412" width="66.28515625" customWidth="1"/>
    <col min="5413" max="5413" width="9.5703125" customWidth="1"/>
    <col min="5414" max="5414" width="60.42578125" customWidth="1"/>
    <col min="5415" max="5415" width="13.42578125" customWidth="1"/>
    <col min="5416" max="5416" width="56.140625" customWidth="1"/>
    <col min="5417" max="5417" width="9.5703125" customWidth="1"/>
    <col min="5418" max="5418" width="58.7109375" customWidth="1"/>
    <col min="5419" max="5419" width="9.5703125" customWidth="1"/>
    <col min="5637" max="5637" width="16.140625" customWidth="1"/>
    <col min="5638" max="5638" width="43.140625" customWidth="1"/>
    <col min="5639" max="5639" width="29.5703125" customWidth="1"/>
    <col min="5640" max="5640" width="34.140625" customWidth="1"/>
    <col min="5641" max="5641" width="7.5703125" customWidth="1"/>
    <col min="5642" max="5642" width="26.42578125" customWidth="1"/>
    <col min="5643" max="5643" width="17.140625" customWidth="1"/>
    <col min="5644" max="5644" width="19.140625" customWidth="1"/>
    <col min="5645" max="5645" width="18.42578125" customWidth="1"/>
    <col min="5646" max="5646" width="17.5703125" customWidth="1"/>
    <col min="5647" max="5647" width="18.85546875" customWidth="1"/>
    <col min="5648" max="5648" width="18.7109375" customWidth="1"/>
    <col min="5649" max="5650" width="15.85546875" customWidth="1"/>
    <col min="5651" max="5651" width="11.85546875" customWidth="1"/>
    <col min="5652" max="5652" width="8" customWidth="1"/>
    <col min="5653" max="5653" width="9.140625" customWidth="1"/>
    <col min="5654" max="5654" width="11.7109375" customWidth="1"/>
    <col min="5655" max="5655" width="10" customWidth="1"/>
    <col min="5656" max="5656" width="9.140625" customWidth="1"/>
    <col min="5657" max="5658" width="9.28515625" customWidth="1"/>
    <col min="5659" max="5659" width="9" customWidth="1"/>
    <col min="5660" max="5660" width="8.5703125" customWidth="1"/>
    <col min="5661" max="5661" width="9.140625" customWidth="1"/>
    <col min="5662" max="5662" width="8.140625" customWidth="1"/>
    <col min="5663" max="5666" width="15.42578125" customWidth="1"/>
    <col min="5667" max="5667" width="11.7109375" customWidth="1"/>
    <col min="5668" max="5668" width="66.28515625" customWidth="1"/>
    <col min="5669" max="5669" width="9.5703125" customWidth="1"/>
    <col min="5670" max="5670" width="60.42578125" customWidth="1"/>
    <col min="5671" max="5671" width="13.42578125" customWidth="1"/>
    <col min="5672" max="5672" width="56.140625" customWidth="1"/>
    <col min="5673" max="5673" width="9.5703125" customWidth="1"/>
    <col min="5674" max="5674" width="58.7109375" customWidth="1"/>
    <col min="5675" max="5675" width="9.5703125" customWidth="1"/>
    <col min="5893" max="5893" width="16.140625" customWidth="1"/>
    <col min="5894" max="5894" width="43.140625" customWidth="1"/>
    <col min="5895" max="5895" width="29.5703125" customWidth="1"/>
    <col min="5896" max="5896" width="34.140625" customWidth="1"/>
    <col min="5897" max="5897" width="7.5703125" customWidth="1"/>
    <col min="5898" max="5898" width="26.42578125" customWidth="1"/>
    <col min="5899" max="5899" width="17.140625" customWidth="1"/>
    <col min="5900" max="5900" width="19.140625" customWidth="1"/>
    <col min="5901" max="5901" width="18.42578125" customWidth="1"/>
    <col min="5902" max="5902" width="17.5703125" customWidth="1"/>
    <col min="5903" max="5903" width="18.85546875" customWidth="1"/>
    <col min="5904" max="5904" width="18.7109375" customWidth="1"/>
    <col min="5905" max="5906" width="15.85546875" customWidth="1"/>
    <col min="5907" max="5907" width="11.85546875" customWidth="1"/>
    <col min="5908" max="5908" width="8" customWidth="1"/>
    <col min="5909" max="5909" width="9.140625" customWidth="1"/>
    <col min="5910" max="5910" width="11.7109375" customWidth="1"/>
    <col min="5911" max="5911" width="10" customWidth="1"/>
    <col min="5912" max="5912" width="9.140625" customWidth="1"/>
    <col min="5913" max="5914" width="9.28515625" customWidth="1"/>
    <col min="5915" max="5915" width="9" customWidth="1"/>
    <col min="5916" max="5916" width="8.5703125" customWidth="1"/>
    <col min="5917" max="5917" width="9.140625" customWidth="1"/>
    <col min="5918" max="5918" width="8.140625" customWidth="1"/>
    <col min="5919" max="5922" width="15.42578125" customWidth="1"/>
    <col min="5923" max="5923" width="11.7109375" customWidth="1"/>
    <col min="5924" max="5924" width="66.28515625" customWidth="1"/>
    <col min="5925" max="5925" width="9.5703125" customWidth="1"/>
    <col min="5926" max="5926" width="60.42578125" customWidth="1"/>
    <col min="5927" max="5927" width="13.42578125" customWidth="1"/>
    <col min="5928" max="5928" width="56.140625" customWidth="1"/>
    <col min="5929" max="5929" width="9.5703125" customWidth="1"/>
    <col min="5930" max="5930" width="58.7109375" customWidth="1"/>
    <col min="5931" max="5931" width="9.5703125" customWidth="1"/>
    <col min="6149" max="6149" width="16.140625" customWidth="1"/>
    <col min="6150" max="6150" width="43.140625" customWidth="1"/>
    <col min="6151" max="6151" width="29.5703125" customWidth="1"/>
    <col min="6152" max="6152" width="34.140625" customWidth="1"/>
    <col min="6153" max="6153" width="7.5703125" customWidth="1"/>
    <col min="6154" max="6154" width="26.42578125" customWidth="1"/>
    <col min="6155" max="6155" width="17.140625" customWidth="1"/>
    <col min="6156" max="6156" width="19.140625" customWidth="1"/>
    <col min="6157" max="6157" width="18.42578125" customWidth="1"/>
    <col min="6158" max="6158" width="17.5703125" customWidth="1"/>
    <col min="6159" max="6159" width="18.85546875" customWidth="1"/>
    <col min="6160" max="6160" width="18.7109375" customWidth="1"/>
    <col min="6161" max="6162" width="15.85546875" customWidth="1"/>
    <col min="6163" max="6163" width="11.85546875" customWidth="1"/>
    <col min="6164" max="6164" width="8" customWidth="1"/>
    <col min="6165" max="6165" width="9.140625" customWidth="1"/>
    <col min="6166" max="6166" width="11.7109375" customWidth="1"/>
    <col min="6167" max="6167" width="10" customWidth="1"/>
    <col min="6168" max="6168" width="9.140625" customWidth="1"/>
    <col min="6169" max="6170" width="9.28515625" customWidth="1"/>
    <col min="6171" max="6171" width="9" customWidth="1"/>
    <col min="6172" max="6172" width="8.5703125" customWidth="1"/>
    <col min="6173" max="6173" width="9.140625" customWidth="1"/>
    <col min="6174" max="6174" width="8.140625" customWidth="1"/>
    <col min="6175" max="6178" width="15.42578125" customWidth="1"/>
    <col min="6179" max="6179" width="11.7109375" customWidth="1"/>
    <col min="6180" max="6180" width="66.28515625" customWidth="1"/>
    <col min="6181" max="6181" width="9.5703125" customWidth="1"/>
    <col min="6182" max="6182" width="60.42578125" customWidth="1"/>
    <col min="6183" max="6183" width="13.42578125" customWidth="1"/>
    <col min="6184" max="6184" width="56.140625" customWidth="1"/>
    <col min="6185" max="6185" width="9.5703125" customWidth="1"/>
    <col min="6186" max="6186" width="58.7109375" customWidth="1"/>
    <col min="6187" max="6187" width="9.5703125" customWidth="1"/>
    <col min="6405" max="6405" width="16.140625" customWidth="1"/>
    <col min="6406" max="6406" width="43.140625" customWidth="1"/>
    <col min="6407" max="6407" width="29.5703125" customWidth="1"/>
    <col min="6408" max="6408" width="34.140625" customWidth="1"/>
    <col min="6409" max="6409" width="7.5703125" customWidth="1"/>
    <col min="6410" max="6410" width="26.42578125" customWidth="1"/>
    <col min="6411" max="6411" width="17.140625" customWidth="1"/>
    <col min="6412" max="6412" width="19.140625" customWidth="1"/>
    <col min="6413" max="6413" width="18.42578125" customWidth="1"/>
    <col min="6414" max="6414" width="17.5703125" customWidth="1"/>
    <col min="6415" max="6415" width="18.85546875" customWidth="1"/>
    <col min="6416" max="6416" width="18.7109375" customWidth="1"/>
    <col min="6417" max="6418" width="15.85546875" customWidth="1"/>
    <col min="6419" max="6419" width="11.85546875" customWidth="1"/>
    <col min="6420" max="6420" width="8" customWidth="1"/>
    <col min="6421" max="6421" width="9.140625" customWidth="1"/>
    <col min="6422" max="6422" width="11.7109375" customWidth="1"/>
    <col min="6423" max="6423" width="10" customWidth="1"/>
    <col min="6424" max="6424" width="9.140625" customWidth="1"/>
    <col min="6425" max="6426" width="9.28515625" customWidth="1"/>
    <col min="6427" max="6427" width="9" customWidth="1"/>
    <col min="6428" max="6428" width="8.5703125" customWidth="1"/>
    <col min="6429" max="6429" width="9.140625" customWidth="1"/>
    <col min="6430" max="6430" width="8.140625" customWidth="1"/>
    <col min="6431" max="6434" width="15.42578125" customWidth="1"/>
    <col min="6435" max="6435" width="11.7109375" customWidth="1"/>
    <col min="6436" max="6436" width="66.28515625" customWidth="1"/>
    <col min="6437" max="6437" width="9.5703125" customWidth="1"/>
    <col min="6438" max="6438" width="60.42578125" customWidth="1"/>
    <col min="6439" max="6439" width="13.42578125" customWidth="1"/>
    <col min="6440" max="6440" width="56.140625" customWidth="1"/>
    <col min="6441" max="6441" width="9.5703125" customWidth="1"/>
    <col min="6442" max="6442" width="58.7109375" customWidth="1"/>
    <col min="6443" max="6443" width="9.5703125" customWidth="1"/>
    <col min="6661" max="6661" width="16.140625" customWidth="1"/>
    <col min="6662" max="6662" width="43.140625" customWidth="1"/>
    <col min="6663" max="6663" width="29.5703125" customWidth="1"/>
    <col min="6664" max="6664" width="34.140625" customWidth="1"/>
    <col min="6665" max="6665" width="7.5703125" customWidth="1"/>
    <col min="6666" max="6666" width="26.42578125" customWidth="1"/>
    <col min="6667" max="6667" width="17.140625" customWidth="1"/>
    <col min="6668" max="6668" width="19.140625" customWidth="1"/>
    <col min="6669" max="6669" width="18.42578125" customWidth="1"/>
    <col min="6670" max="6670" width="17.5703125" customWidth="1"/>
    <col min="6671" max="6671" width="18.85546875" customWidth="1"/>
    <col min="6672" max="6672" width="18.7109375" customWidth="1"/>
    <col min="6673" max="6674" width="15.85546875" customWidth="1"/>
    <col min="6675" max="6675" width="11.85546875" customWidth="1"/>
    <col min="6676" max="6676" width="8" customWidth="1"/>
    <col min="6677" max="6677" width="9.140625" customWidth="1"/>
    <col min="6678" max="6678" width="11.7109375" customWidth="1"/>
    <col min="6679" max="6679" width="10" customWidth="1"/>
    <col min="6680" max="6680" width="9.140625" customWidth="1"/>
    <col min="6681" max="6682" width="9.28515625" customWidth="1"/>
    <col min="6683" max="6683" width="9" customWidth="1"/>
    <col min="6684" max="6684" width="8.5703125" customWidth="1"/>
    <col min="6685" max="6685" width="9.140625" customWidth="1"/>
    <col min="6686" max="6686" width="8.140625" customWidth="1"/>
    <col min="6687" max="6690" width="15.42578125" customWidth="1"/>
    <col min="6691" max="6691" width="11.7109375" customWidth="1"/>
    <col min="6692" max="6692" width="66.28515625" customWidth="1"/>
    <col min="6693" max="6693" width="9.5703125" customWidth="1"/>
    <col min="6694" max="6694" width="60.42578125" customWidth="1"/>
    <col min="6695" max="6695" width="13.42578125" customWidth="1"/>
    <col min="6696" max="6696" width="56.140625" customWidth="1"/>
    <col min="6697" max="6697" width="9.5703125" customWidth="1"/>
    <col min="6698" max="6698" width="58.7109375" customWidth="1"/>
    <col min="6699" max="6699" width="9.5703125" customWidth="1"/>
    <col min="6917" max="6917" width="16.140625" customWidth="1"/>
    <col min="6918" max="6918" width="43.140625" customWidth="1"/>
    <col min="6919" max="6919" width="29.5703125" customWidth="1"/>
    <col min="6920" max="6920" width="34.140625" customWidth="1"/>
    <col min="6921" max="6921" width="7.5703125" customWidth="1"/>
    <col min="6922" max="6922" width="26.42578125" customWidth="1"/>
    <col min="6923" max="6923" width="17.140625" customWidth="1"/>
    <col min="6924" max="6924" width="19.140625" customWidth="1"/>
    <col min="6925" max="6925" width="18.42578125" customWidth="1"/>
    <col min="6926" max="6926" width="17.5703125" customWidth="1"/>
    <col min="6927" max="6927" width="18.85546875" customWidth="1"/>
    <col min="6928" max="6928" width="18.7109375" customWidth="1"/>
    <col min="6929" max="6930" width="15.85546875" customWidth="1"/>
    <col min="6931" max="6931" width="11.85546875" customWidth="1"/>
    <col min="6932" max="6932" width="8" customWidth="1"/>
    <col min="6933" max="6933" width="9.140625" customWidth="1"/>
    <col min="6934" max="6934" width="11.7109375" customWidth="1"/>
    <col min="6935" max="6935" width="10" customWidth="1"/>
    <col min="6936" max="6936" width="9.140625" customWidth="1"/>
    <col min="6937" max="6938" width="9.28515625" customWidth="1"/>
    <col min="6939" max="6939" width="9" customWidth="1"/>
    <col min="6940" max="6940" width="8.5703125" customWidth="1"/>
    <col min="6941" max="6941" width="9.140625" customWidth="1"/>
    <col min="6942" max="6942" width="8.140625" customWidth="1"/>
    <col min="6943" max="6946" width="15.42578125" customWidth="1"/>
    <col min="6947" max="6947" width="11.7109375" customWidth="1"/>
    <col min="6948" max="6948" width="66.28515625" customWidth="1"/>
    <col min="6949" max="6949" width="9.5703125" customWidth="1"/>
    <col min="6950" max="6950" width="60.42578125" customWidth="1"/>
    <col min="6951" max="6951" width="13.42578125" customWidth="1"/>
    <col min="6952" max="6952" width="56.140625" customWidth="1"/>
    <col min="6953" max="6953" width="9.5703125" customWidth="1"/>
    <col min="6954" max="6954" width="58.7109375" customWidth="1"/>
    <col min="6955" max="6955" width="9.5703125" customWidth="1"/>
    <col min="7173" max="7173" width="16.140625" customWidth="1"/>
    <col min="7174" max="7174" width="43.140625" customWidth="1"/>
    <col min="7175" max="7175" width="29.5703125" customWidth="1"/>
    <col min="7176" max="7176" width="34.140625" customWidth="1"/>
    <col min="7177" max="7177" width="7.5703125" customWidth="1"/>
    <col min="7178" max="7178" width="26.42578125" customWidth="1"/>
    <col min="7179" max="7179" width="17.140625" customWidth="1"/>
    <col min="7180" max="7180" width="19.140625" customWidth="1"/>
    <col min="7181" max="7181" width="18.42578125" customWidth="1"/>
    <col min="7182" max="7182" width="17.5703125" customWidth="1"/>
    <col min="7183" max="7183" width="18.85546875" customWidth="1"/>
    <col min="7184" max="7184" width="18.7109375" customWidth="1"/>
    <col min="7185" max="7186" width="15.85546875" customWidth="1"/>
    <col min="7187" max="7187" width="11.85546875" customWidth="1"/>
    <col min="7188" max="7188" width="8" customWidth="1"/>
    <col min="7189" max="7189" width="9.140625" customWidth="1"/>
    <col min="7190" max="7190" width="11.7109375" customWidth="1"/>
    <col min="7191" max="7191" width="10" customWidth="1"/>
    <col min="7192" max="7192" width="9.140625" customWidth="1"/>
    <col min="7193" max="7194" width="9.28515625" customWidth="1"/>
    <col min="7195" max="7195" width="9" customWidth="1"/>
    <col min="7196" max="7196" width="8.5703125" customWidth="1"/>
    <col min="7197" max="7197" width="9.140625" customWidth="1"/>
    <col min="7198" max="7198" width="8.140625" customWidth="1"/>
    <col min="7199" max="7202" width="15.42578125" customWidth="1"/>
    <col min="7203" max="7203" width="11.7109375" customWidth="1"/>
    <col min="7204" max="7204" width="66.28515625" customWidth="1"/>
    <col min="7205" max="7205" width="9.5703125" customWidth="1"/>
    <col min="7206" max="7206" width="60.42578125" customWidth="1"/>
    <col min="7207" max="7207" width="13.42578125" customWidth="1"/>
    <col min="7208" max="7208" width="56.140625" customWidth="1"/>
    <col min="7209" max="7209" width="9.5703125" customWidth="1"/>
    <col min="7210" max="7210" width="58.7109375" customWidth="1"/>
    <col min="7211" max="7211" width="9.5703125" customWidth="1"/>
    <col min="7429" max="7429" width="16.140625" customWidth="1"/>
    <col min="7430" max="7430" width="43.140625" customWidth="1"/>
    <col min="7431" max="7431" width="29.5703125" customWidth="1"/>
    <col min="7432" max="7432" width="34.140625" customWidth="1"/>
    <col min="7433" max="7433" width="7.5703125" customWidth="1"/>
    <col min="7434" max="7434" width="26.42578125" customWidth="1"/>
    <col min="7435" max="7435" width="17.140625" customWidth="1"/>
    <col min="7436" max="7436" width="19.140625" customWidth="1"/>
    <col min="7437" max="7437" width="18.42578125" customWidth="1"/>
    <col min="7438" max="7438" width="17.5703125" customWidth="1"/>
    <col min="7439" max="7439" width="18.85546875" customWidth="1"/>
    <col min="7440" max="7440" width="18.7109375" customWidth="1"/>
    <col min="7441" max="7442" width="15.85546875" customWidth="1"/>
    <col min="7443" max="7443" width="11.85546875" customWidth="1"/>
    <col min="7444" max="7444" width="8" customWidth="1"/>
    <col min="7445" max="7445" width="9.140625" customWidth="1"/>
    <col min="7446" max="7446" width="11.7109375" customWidth="1"/>
    <col min="7447" max="7447" width="10" customWidth="1"/>
    <col min="7448" max="7448" width="9.140625" customWidth="1"/>
    <col min="7449" max="7450" width="9.28515625" customWidth="1"/>
    <col min="7451" max="7451" width="9" customWidth="1"/>
    <col min="7452" max="7452" width="8.5703125" customWidth="1"/>
    <col min="7453" max="7453" width="9.140625" customWidth="1"/>
    <col min="7454" max="7454" width="8.140625" customWidth="1"/>
    <col min="7455" max="7458" width="15.42578125" customWidth="1"/>
    <col min="7459" max="7459" width="11.7109375" customWidth="1"/>
    <col min="7460" max="7460" width="66.28515625" customWidth="1"/>
    <col min="7461" max="7461" width="9.5703125" customWidth="1"/>
    <col min="7462" max="7462" width="60.42578125" customWidth="1"/>
    <col min="7463" max="7463" width="13.42578125" customWidth="1"/>
    <col min="7464" max="7464" width="56.140625" customWidth="1"/>
    <col min="7465" max="7465" width="9.5703125" customWidth="1"/>
    <col min="7466" max="7466" width="58.7109375" customWidth="1"/>
    <col min="7467" max="7467" width="9.5703125" customWidth="1"/>
    <col min="7685" max="7685" width="16.140625" customWidth="1"/>
    <col min="7686" max="7686" width="43.140625" customWidth="1"/>
    <col min="7687" max="7687" width="29.5703125" customWidth="1"/>
    <col min="7688" max="7688" width="34.140625" customWidth="1"/>
    <col min="7689" max="7689" width="7.5703125" customWidth="1"/>
    <col min="7690" max="7690" width="26.42578125" customWidth="1"/>
    <col min="7691" max="7691" width="17.140625" customWidth="1"/>
    <col min="7692" max="7692" width="19.140625" customWidth="1"/>
    <col min="7693" max="7693" width="18.42578125" customWidth="1"/>
    <col min="7694" max="7694" width="17.5703125" customWidth="1"/>
    <col min="7695" max="7695" width="18.85546875" customWidth="1"/>
    <col min="7696" max="7696" width="18.7109375" customWidth="1"/>
    <col min="7697" max="7698" width="15.85546875" customWidth="1"/>
    <col min="7699" max="7699" width="11.85546875" customWidth="1"/>
    <col min="7700" max="7700" width="8" customWidth="1"/>
    <col min="7701" max="7701" width="9.140625" customWidth="1"/>
    <col min="7702" max="7702" width="11.7109375" customWidth="1"/>
    <col min="7703" max="7703" width="10" customWidth="1"/>
    <col min="7704" max="7704" width="9.140625" customWidth="1"/>
    <col min="7705" max="7706" width="9.28515625" customWidth="1"/>
    <col min="7707" max="7707" width="9" customWidth="1"/>
    <col min="7708" max="7708" width="8.5703125" customWidth="1"/>
    <col min="7709" max="7709" width="9.140625" customWidth="1"/>
    <col min="7710" max="7710" width="8.140625" customWidth="1"/>
    <col min="7711" max="7714" width="15.42578125" customWidth="1"/>
    <col min="7715" max="7715" width="11.7109375" customWidth="1"/>
    <col min="7716" max="7716" width="66.28515625" customWidth="1"/>
    <col min="7717" max="7717" width="9.5703125" customWidth="1"/>
    <col min="7718" max="7718" width="60.42578125" customWidth="1"/>
    <col min="7719" max="7719" width="13.42578125" customWidth="1"/>
    <col min="7720" max="7720" width="56.140625" customWidth="1"/>
    <col min="7721" max="7721" width="9.5703125" customWidth="1"/>
    <col min="7722" max="7722" width="58.7109375" customWidth="1"/>
    <col min="7723" max="7723" width="9.5703125" customWidth="1"/>
    <col min="7941" max="7941" width="16.140625" customWidth="1"/>
    <col min="7942" max="7942" width="43.140625" customWidth="1"/>
    <col min="7943" max="7943" width="29.5703125" customWidth="1"/>
    <col min="7944" max="7944" width="34.140625" customWidth="1"/>
    <col min="7945" max="7945" width="7.5703125" customWidth="1"/>
    <col min="7946" max="7946" width="26.42578125" customWidth="1"/>
    <col min="7947" max="7947" width="17.140625" customWidth="1"/>
    <col min="7948" max="7948" width="19.140625" customWidth="1"/>
    <col min="7949" max="7949" width="18.42578125" customWidth="1"/>
    <col min="7950" max="7950" width="17.5703125" customWidth="1"/>
    <col min="7951" max="7951" width="18.85546875" customWidth="1"/>
    <col min="7952" max="7952" width="18.7109375" customWidth="1"/>
    <col min="7953" max="7954" width="15.85546875" customWidth="1"/>
    <col min="7955" max="7955" width="11.85546875" customWidth="1"/>
    <col min="7956" max="7956" width="8" customWidth="1"/>
    <col min="7957" max="7957" width="9.140625" customWidth="1"/>
    <col min="7958" max="7958" width="11.7109375" customWidth="1"/>
    <col min="7959" max="7959" width="10" customWidth="1"/>
    <col min="7960" max="7960" width="9.140625" customWidth="1"/>
    <col min="7961" max="7962" width="9.28515625" customWidth="1"/>
    <col min="7963" max="7963" width="9" customWidth="1"/>
    <col min="7964" max="7964" width="8.5703125" customWidth="1"/>
    <col min="7965" max="7965" width="9.140625" customWidth="1"/>
    <col min="7966" max="7966" width="8.140625" customWidth="1"/>
    <col min="7967" max="7970" width="15.42578125" customWidth="1"/>
    <col min="7971" max="7971" width="11.7109375" customWidth="1"/>
    <col min="7972" max="7972" width="66.28515625" customWidth="1"/>
    <col min="7973" max="7973" width="9.5703125" customWidth="1"/>
    <col min="7974" max="7974" width="60.42578125" customWidth="1"/>
    <col min="7975" max="7975" width="13.42578125" customWidth="1"/>
    <col min="7976" max="7976" width="56.140625" customWidth="1"/>
    <col min="7977" max="7977" width="9.5703125" customWidth="1"/>
    <col min="7978" max="7978" width="58.7109375" customWidth="1"/>
    <col min="7979" max="7979" width="9.5703125" customWidth="1"/>
    <col min="8197" max="8197" width="16.140625" customWidth="1"/>
    <col min="8198" max="8198" width="43.140625" customWidth="1"/>
    <col min="8199" max="8199" width="29.5703125" customWidth="1"/>
    <col min="8200" max="8200" width="34.140625" customWidth="1"/>
    <col min="8201" max="8201" width="7.5703125" customWidth="1"/>
    <col min="8202" max="8202" width="26.42578125" customWidth="1"/>
    <col min="8203" max="8203" width="17.140625" customWidth="1"/>
    <col min="8204" max="8204" width="19.140625" customWidth="1"/>
    <col min="8205" max="8205" width="18.42578125" customWidth="1"/>
    <col min="8206" max="8206" width="17.5703125" customWidth="1"/>
    <col min="8207" max="8207" width="18.85546875" customWidth="1"/>
    <col min="8208" max="8208" width="18.7109375" customWidth="1"/>
    <col min="8209" max="8210" width="15.85546875" customWidth="1"/>
    <col min="8211" max="8211" width="11.85546875" customWidth="1"/>
    <col min="8212" max="8212" width="8" customWidth="1"/>
    <col min="8213" max="8213" width="9.140625" customWidth="1"/>
    <col min="8214" max="8214" width="11.7109375" customWidth="1"/>
    <col min="8215" max="8215" width="10" customWidth="1"/>
    <col min="8216" max="8216" width="9.140625" customWidth="1"/>
    <col min="8217" max="8218" width="9.28515625" customWidth="1"/>
    <col min="8219" max="8219" width="9" customWidth="1"/>
    <col min="8220" max="8220" width="8.5703125" customWidth="1"/>
    <col min="8221" max="8221" width="9.140625" customWidth="1"/>
    <col min="8222" max="8222" width="8.140625" customWidth="1"/>
    <col min="8223" max="8226" width="15.42578125" customWidth="1"/>
    <col min="8227" max="8227" width="11.7109375" customWidth="1"/>
    <col min="8228" max="8228" width="66.28515625" customWidth="1"/>
    <col min="8229" max="8229" width="9.5703125" customWidth="1"/>
    <col min="8230" max="8230" width="60.42578125" customWidth="1"/>
    <col min="8231" max="8231" width="13.42578125" customWidth="1"/>
    <col min="8232" max="8232" width="56.140625" customWidth="1"/>
    <col min="8233" max="8233" width="9.5703125" customWidth="1"/>
    <col min="8234" max="8234" width="58.7109375" customWidth="1"/>
    <col min="8235" max="8235" width="9.5703125" customWidth="1"/>
    <col min="8453" max="8453" width="16.140625" customWidth="1"/>
    <col min="8454" max="8454" width="43.140625" customWidth="1"/>
    <col min="8455" max="8455" width="29.5703125" customWidth="1"/>
    <col min="8456" max="8456" width="34.140625" customWidth="1"/>
    <col min="8457" max="8457" width="7.5703125" customWidth="1"/>
    <col min="8458" max="8458" width="26.42578125" customWidth="1"/>
    <col min="8459" max="8459" width="17.140625" customWidth="1"/>
    <col min="8460" max="8460" width="19.140625" customWidth="1"/>
    <col min="8461" max="8461" width="18.42578125" customWidth="1"/>
    <col min="8462" max="8462" width="17.5703125" customWidth="1"/>
    <col min="8463" max="8463" width="18.85546875" customWidth="1"/>
    <col min="8464" max="8464" width="18.7109375" customWidth="1"/>
    <col min="8465" max="8466" width="15.85546875" customWidth="1"/>
    <col min="8467" max="8467" width="11.85546875" customWidth="1"/>
    <col min="8468" max="8468" width="8" customWidth="1"/>
    <col min="8469" max="8469" width="9.140625" customWidth="1"/>
    <col min="8470" max="8470" width="11.7109375" customWidth="1"/>
    <col min="8471" max="8471" width="10" customWidth="1"/>
    <col min="8472" max="8472" width="9.140625" customWidth="1"/>
    <col min="8473" max="8474" width="9.28515625" customWidth="1"/>
    <col min="8475" max="8475" width="9" customWidth="1"/>
    <col min="8476" max="8476" width="8.5703125" customWidth="1"/>
    <col min="8477" max="8477" width="9.140625" customWidth="1"/>
    <col min="8478" max="8478" width="8.140625" customWidth="1"/>
    <col min="8479" max="8482" width="15.42578125" customWidth="1"/>
    <col min="8483" max="8483" width="11.7109375" customWidth="1"/>
    <col min="8484" max="8484" width="66.28515625" customWidth="1"/>
    <col min="8485" max="8485" width="9.5703125" customWidth="1"/>
    <col min="8486" max="8486" width="60.42578125" customWidth="1"/>
    <col min="8487" max="8487" width="13.42578125" customWidth="1"/>
    <col min="8488" max="8488" width="56.140625" customWidth="1"/>
    <col min="8489" max="8489" width="9.5703125" customWidth="1"/>
    <col min="8490" max="8490" width="58.7109375" customWidth="1"/>
    <col min="8491" max="8491" width="9.5703125" customWidth="1"/>
    <col min="8709" max="8709" width="16.140625" customWidth="1"/>
    <col min="8710" max="8710" width="43.140625" customWidth="1"/>
    <col min="8711" max="8711" width="29.5703125" customWidth="1"/>
    <col min="8712" max="8712" width="34.140625" customWidth="1"/>
    <col min="8713" max="8713" width="7.5703125" customWidth="1"/>
    <col min="8714" max="8714" width="26.42578125" customWidth="1"/>
    <col min="8715" max="8715" width="17.140625" customWidth="1"/>
    <col min="8716" max="8716" width="19.140625" customWidth="1"/>
    <col min="8717" max="8717" width="18.42578125" customWidth="1"/>
    <col min="8718" max="8718" width="17.5703125" customWidth="1"/>
    <col min="8719" max="8719" width="18.85546875" customWidth="1"/>
    <col min="8720" max="8720" width="18.7109375" customWidth="1"/>
    <col min="8721" max="8722" width="15.85546875" customWidth="1"/>
    <col min="8723" max="8723" width="11.85546875" customWidth="1"/>
    <col min="8724" max="8724" width="8" customWidth="1"/>
    <col min="8725" max="8725" width="9.140625" customWidth="1"/>
    <col min="8726" max="8726" width="11.7109375" customWidth="1"/>
    <col min="8727" max="8727" width="10" customWidth="1"/>
    <col min="8728" max="8728" width="9.140625" customWidth="1"/>
    <col min="8729" max="8730" width="9.28515625" customWidth="1"/>
    <col min="8731" max="8731" width="9" customWidth="1"/>
    <col min="8732" max="8732" width="8.5703125" customWidth="1"/>
    <col min="8733" max="8733" width="9.140625" customWidth="1"/>
    <col min="8734" max="8734" width="8.140625" customWidth="1"/>
    <col min="8735" max="8738" width="15.42578125" customWidth="1"/>
    <col min="8739" max="8739" width="11.7109375" customWidth="1"/>
    <col min="8740" max="8740" width="66.28515625" customWidth="1"/>
    <col min="8741" max="8741" width="9.5703125" customWidth="1"/>
    <col min="8742" max="8742" width="60.42578125" customWidth="1"/>
    <col min="8743" max="8743" width="13.42578125" customWidth="1"/>
    <col min="8744" max="8744" width="56.140625" customWidth="1"/>
    <col min="8745" max="8745" width="9.5703125" customWidth="1"/>
    <col min="8746" max="8746" width="58.7109375" customWidth="1"/>
    <col min="8747" max="8747" width="9.5703125" customWidth="1"/>
    <col min="8965" max="8965" width="16.140625" customWidth="1"/>
    <col min="8966" max="8966" width="43.140625" customWidth="1"/>
    <col min="8967" max="8967" width="29.5703125" customWidth="1"/>
    <col min="8968" max="8968" width="34.140625" customWidth="1"/>
    <col min="8969" max="8969" width="7.5703125" customWidth="1"/>
    <col min="8970" max="8970" width="26.42578125" customWidth="1"/>
    <col min="8971" max="8971" width="17.140625" customWidth="1"/>
    <col min="8972" max="8972" width="19.140625" customWidth="1"/>
    <col min="8973" max="8973" width="18.42578125" customWidth="1"/>
    <col min="8974" max="8974" width="17.5703125" customWidth="1"/>
    <col min="8975" max="8975" width="18.85546875" customWidth="1"/>
    <col min="8976" max="8976" width="18.7109375" customWidth="1"/>
    <col min="8977" max="8978" width="15.85546875" customWidth="1"/>
    <col min="8979" max="8979" width="11.85546875" customWidth="1"/>
    <col min="8980" max="8980" width="8" customWidth="1"/>
    <col min="8981" max="8981" width="9.140625" customWidth="1"/>
    <col min="8982" max="8982" width="11.7109375" customWidth="1"/>
    <col min="8983" max="8983" width="10" customWidth="1"/>
    <col min="8984" max="8984" width="9.140625" customWidth="1"/>
    <col min="8985" max="8986" width="9.28515625" customWidth="1"/>
    <col min="8987" max="8987" width="9" customWidth="1"/>
    <col min="8988" max="8988" width="8.5703125" customWidth="1"/>
    <col min="8989" max="8989" width="9.140625" customWidth="1"/>
    <col min="8990" max="8990" width="8.140625" customWidth="1"/>
    <col min="8991" max="8994" width="15.42578125" customWidth="1"/>
    <col min="8995" max="8995" width="11.7109375" customWidth="1"/>
    <col min="8996" max="8996" width="66.28515625" customWidth="1"/>
    <col min="8997" max="8997" width="9.5703125" customWidth="1"/>
    <col min="8998" max="8998" width="60.42578125" customWidth="1"/>
    <col min="8999" max="8999" width="13.42578125" customWidth="1"/>
    <col min="9000" max="9000" width="56.140625" customWidth="1"/>
    <col min="9001" max="9001" width="9.5703125" customWidth="1"/>
    <col min="9002" max="9002" width="58.7109375" customWidth="1"/>
    <col min="9003" max="9003" width="9.5703125" customWidth="1"/>
    <col min="9221" max="9221" width="16.140625" customWidth="1"/>
    <col min="9222" max="9222" width="43.140625" customWidth="1"/>
    <col min="9223" max="9223" width="29.5703125" customWidth="1"/>
    <col min="9224" max="9224" width="34.140625" customWidth="1"/>
    <col min="9225" max="9225" width="7.5703125" customWidth="1"/>
    <col min="9226" max="9226" width="26.42578125" customWidth="1"/>
    <col min="9227" max="9227" width="17.140625" customWidth="1"/>
    <col min="9228" max="9228" width="19.140625" customWidth="1"/>
    <col min="9229" max="9229" width="18.42578125" customWidth="1"/>
    <col min="9230" max="9230" width="17.5703125" customWidth="1"/>
    <col min="9231" max="9231" width="18.85546875" customWidth="1"/>
    <col min="9232" max="9232" width="18.7109375" customWidth="1"/>
    <col min="9233" max="9234" width="15.85546875" customWidth="1"/>
    <col min="9235" max="9235" width="11.85546875" customWidth="1"/>
    <col min="9236" max="9236" width="8" customWidth="1"/>
    <col min="9237" max="9237" width="9.140625" customWidth="1"/>
    <col min="9238" max="9238" width="11.7109375" customWidth="1"/>
    <col min="9239" max="9239" width="10" customWidth="1"/>
    <col min="9240" max="9240" width="9.140625" customWidth="1"/>
    <col min="9241" max="9242" width="9.28515625" customWidth="1"/>
    <col min="9243" max="9243" width="9" customWidth="1"/>
    <col min="9244" max="9244" width="8.5703125" customWidth="1"/>
    <col min="9245" max="9245" width="9.140625" customWidth="1"/>
    <col min="9246" max="9246" width="8.140625" customWidth="1"/>
    <col min="9247" max="9250" width="15.42578125" customWidth="1"/>
    <col min="9251" max="9251" width="11.7109375" customWidth="1"/>
    <col min="9252" max="9252" width="66.28515625" customWidth="1"/>
    <col min="9253" max="9253" width="9.5703125" customWidth="1"/>
    <col min="9254" max="9254" width="60.42578125" customWidth="1"/>
    <col min="9255" max="9255" width="13.42578125" customWidth="1"/>
    <col min="9256" max="9256" width="56.140625" customWidth="1"/>
    <col min="9257" max="9257" width="9.5703125" customWidth="1"/>
    <col min="9258" max="9258" width="58.7109375" customWidth="1"/>
    <col min="9259" max="9259" width="9.5703125" customWidth="1"/>
    <col min="9477" max="9477" width="16.140625" customWidth="1"/>
    <col min="9478" max="9478" width="43.140625" customWidth="1"/>
    <col min="9479" max="9479" width="29.5703125" customWidth="1"/>
    <col min="9480" max="9480" width="34.140625" customWidth="1"/>
    <col min="9481" max="9481" width="7.5703125" customWidth="1"/>
    <col min="9482" max="9482" width="26.42578125" customWidth="1"/>
    <col min="9483" max="9483" width="17.140625" customWidth="1"/>
    <col min="9484" max="9484" width="19.140625" customWidth="1"/>
    <col min="9485" max="9485" width="18.42578125" customWidth="1"/>
    <col min="9486" max="9486" width="17.5703125" customWidth="1"/>
    <col min="9487" max="9487" width="18.85546875" customWidth="1"/>
    <col min="9488" max="9488" width="18.7109375" customWidth="1"/>
    <col min="9489" max="9490" width="15.85546875" customWidth="1"/>
    <col min="9491" max="9491" width="11.85546875" customWidth="1"/>
    <col min="9492" max="9492" width="8" customWidth="1"/>
    <col min="9493" max="9493" width="9.140625" customWidth="1"/>
    <col min="9494" max="9494" width="11.7109375" customWidth="1"/>
    <col min="9495" max="9495" width="10" customWidth="1"/>
    <col min="9496" max="9496" width="9.140625" customWidth="1"/>
    <col min="9497" max="9498" width="9.28515625" customWidth="1"/>
    <col min="9499" max="9499" width="9" customWidth="1"/>
    <col min="9500" max="9500" width="8.5703125" customWidth="1"/>
    <col min="9501" max="9501" width="9.140625" customWidth="1"/>
    <col min="9502" max="9502" width="8.140625" customWidth="1"/>
    <col min="9503" max="9506" width="15.42578125" customWidth="1"/>
    <col min="9507" max="9507" width="11.7109375" customWidth="1"/>
    <col min="9508" max="9508" width="66.28515625" customWidth="1"/>
    <col min="9509" max="9509" width="9.5703125" customWidth="1"/>
    <col min="9510" max="9510" width="60.42578125" customWidth="1"/>
    <col min="9511" max="9511" width="13.42578125" customWidth="1"/>
    <col min="9512" max="9512" width="56.140625" customWidth="1"/>
    <col min="9513" max="9513" width="9.5703125" customWidth="1"/>
    <col min="9514" max="9514" width="58.7109375" customWidth="1"/>
    <col min="9515" max="9515" width="9.5703125" customWidth="1"/>
    <col min="9733" max="9733" width="16.140625" customWidth="1"/>
    <col min="9734" max="9734" width="43.140625" customWidth="1"/>
    <col min="9735" max="9735" width="29.5703125" customWidth="1"/>
    <col min="9736" max="9736" width="34.140625" customWidth="1"/>
    <col min="9737" max="9737" width="7.5703125" customWidth="1"/>
    <col min="9738" max="9738" width="26.42578125" customWidth="1"/>
    <col min="9739" max="9739" width="17.140625" customWidth="1"/>
    <col min="9740" max="9740" width="19.140625" customWidth="1"/>
    <col min="9741" max="9741" width="18.42578125" customWidth="1"/>
    <col min="9742" max="9742" width="17.5703125" customWidth="1"/>
    <col min="9743" max="9743" width="18.85546875" customWidth="1"/>
    <col min="9744" max="9744" width="18.7109375" customWidth="1"/>
    <col min="9745" max="9746" width="15.85546875" customWidth="1"/>
    <col min="9747" max="9747" width="11.85546875" customWidth="1"/>
    <col min="9748" max="9748" width="8" customWidth="1"/>
    <col min="9749" max="9749" width="9.140625" customWidth="1"/>
    <col min="9750" max="9750" width="11.7109375" customWidth="1"/>
    <col min="9751" max="9751" width="10" customWidth="1"/>
    <col min="9752" max="9752" width="9.140625" customWidth="1"/>
    <col min="9753" max="9754" width="9.28515625" customWidth="1"/>
    <col min="9755" max="9755" width="9" customWidth="1"/>
    <col min="9756" max="9756" width="8.5703125" customWidth="1"/>
    <col min="9757" max="9757" width="9.140625" customWidth="1"/>
    <col min="9758" max="9758" width="8.140625" customWidth="1"/>
    <col min="9759" max="9762" width="15.42578125" customWidth="1"/>
    <col min="9763" max="9763" width="11.7109375" customWidth="1"/>
    <col min="9764" max="9764" width="66.28515625" customWidth="1"/>
    <col min="9765" max="9765" width="9.5703125" customWidth="1"/>
    <col min="9766" max="9766" width="60.42578125" customWidth="1"/>
    <col min="9767" max="9767" width="13.42578125" customWidth="1"/>
    <col min="9768" max="9768" width="56.140625" customWidth="1"/>
    <col min="9769" max="9769" width="9.5703125" customWidth="1"/>
    <col min="9770" max="9770" width="58.7109375" customWidth="1"/>
    <col min="9771" max="9771" width="9.5703125" customWidth="1"/>
    <col min="9989" max="9989" width="16.140625" customWidth="1"/>
    <col min="9990" max="9990" width="43.140625" customWidth="1"/>
    <col min="9991" max="9991" width="29.5703125" customWidth="1"/>
    <col min="9992" max="9992" width="34.140625" customWidth="1"/>
    <col min="9993" max="9993" width="7.5703125" customWidth="1"/>
    <col min="9994" max="9994" width="26.42578125" customWidth="1"/>
    <col min="9995" max="9995" width="17.140625" customWidth="1"/>
    <col min="9996" max="9996" width="19.140625" customWidth="1"/>
    <col min="9997" max="9997" width="18.42578125" customWidth="1"/>
    <col min="9998" max="9998" width="17.5703125" customWidth="1"/>
    <col min="9999" max="9999" width="18.85546875" customWidth="1"/>
    <col min="10000" max="10000" width="18.7109375" customWidth="1"/>
    <col min="10001" max="10002" width="15.85546875" customWidth="1"/>
    <col min="10003" max="10003" width="11.85546875" customWidth="1"/>
    <col min="10004" max="10004" width="8" customWidth="1"/>
    <col min="10005" max="10005" width="9.140625" customWidth="1"/>
    <col min="10006" max="10006" width="11.7109375" customWidth="1"/>
    <col min="10007" max="10007" width="10" customWidth="1"/>
    <col min="10008" max="10008" width="9.140625" customWidth="1"/>
    <col min="10009" max="10010" width="9.28515625" customWidth="1"/>
    <col min="10011" max="10011" width="9" customWidth="1"/>
    <col min="10012" max="10012" width="8.5703125" customWidth="1"/>
    <col min="10013" max="10013" width="9.140625" customWidth="1"/>
    <col min="10014" max="10014" width="8.140625" customWidth="1"/>
    <col min="10015" max="10018" width="15.42578125" customWidth="1"/>
    <col min="10019" max="10019" width="11.7109375" customWidth="1"/>
    <col min="10020" max="10020" width="66.28515625" customWidth="1"/>
    <col min="10021" max="10021" width="9.5703125" customWidth="1"/>
    <col min="10022" max="10022" width="60.42578125" customWidth="1"/>
    <col min="10023" max="10023" width="13.42578125" customWidth="1"/>
    <col min="10024" max="10024" width="56.140625" customWidth="1"/>
    <col min="10025" max="10025" width="9.5703125" customWidth="1"/>
    <col min="10026" max="10026" width="58.7109375" customWidth="1"/>
    <col min="10027" max="10027" width="9.5703125" customWidth="1"/>
    <col min="10245" max="10245" width="16.140625" customWidth="1"/>
    <col min="10246" max="10246" width="43.140625" customWidth="1"/>
    <col min="10247" max="10247" width="29.5703125" customWidth="1"/>
    <col min="10248" max="10248" width="34.140625" customWidth="1"/>
    <col min="10249" max="10249" width="7.5703125" customWidth="1"/>
    <col min="10250" max="10250" width="26.42578125" customWidth="1"/>
    <col min="10251" max="10251" width="17.140625" customWidth="1"/>
    <col min="10252" max="10252" width="19.140625" customWidth="1"/>
    <col min="10253" max="10253" width="18.42578125" customWidth="1"/>
    <col min="10254" max="10254" width="17.5703125" customWidth="1"/>
    <col min="10255" max="10255" width="18.85546875" customWidth="1"/>
    <col min="10256" max="10256" width="18.7109375" customWidth="1"/>
    <col min="10257" max="10258" width="15.85546875" customWidth="1"/>
    <col min="10259" max="10259" width="11.85546875" customWidth="1"/>
    <col min="10260" max="10260" width="8" customWidth="1"/>
    <col min="10261" max="10261" width="9.140625" customWidth="1"/>
    <col min="10262" max="10262" width="11.7109375" customWidth="1"/>
    <col min="10263" max="10263" width="10" customWidth="1"/>
    <col min="10264" max="10264" width="9.140625" customWidth="1"/>
    <col min="10265" max="10266" width="9.28515625" customWidth="1"/>
    <col min="10267" max="10267" width="9" customWidth="1"/>
    <col min="10268" max="10268" width="8.5703125" customWidth="1"/>
    <col min="10269" max="10269" width="9.140625" customWidth="1"/>
    <col min="10270" max="10270" width="8.140625" customWidth="1"/>
    <col min="10271" max="10274" width="15.42578125" customWidth="1"/>
    <col min="10275" max="10275" width="11.7109375" customWidth="1"/>
    <col min="10276" max="10276" width="66.28515625" customWidth="1"/>
    <col min="10277" max="10277" width="9.5703125" customWidth="1"/>
    <col min="10278" max="10278" width="60.42578125" customWidth="1"/>
    <col min="10279" max="10279" width="13.42578125" customWidth="1"/>
    <col min="10280" max="10280" width="56.140625" customWidth="1"/>
    <col min="10281" max="10281" width="9.5703125" customWidth="1"/>
    <col min="10282" max="10282" width="58.7109375" customWidth="1"/>
    <col min="10283" max="10283" width="9.5703125" customWidth="1"/>
    <col min="10501" max="10501" width="16.140625" customWidth="1"/>
    <col min="10502" max="10502" width="43.140625" customWidth="1"/>
    <col min="10503" max="10503" width="29.5703125" customWidth="1"/>
    <col min="10504" max="10504" width="34.140625" customWidth="1"/>
    <col min="10505" max="10505" width="7.5703125" customWidth="1"/>
    <col min="10506" max="10506" width="26.42578125" customWidth="1"/>
    <col min="10507" max="10507" width="17.140625" customWidth="1"/>
    <col min="10508" max="10508" width="19.140625" customWidth="1"/>
    <col min="10509" max="10509" width="18.42578125" customWidth="1"/>
    <col min="10510" max="10510" width="17.5703125" customWidth="1"/>
    <col min="10511" max="10511" width="18.85546875" customWidth="1"/>
    <col min="10512" max="10512" width="18.7109375" customWidth="1"/>
    <col min="10513" max="10514" width="15.85546875" customWidth="1"/>
    <col min="10515" max="10515" width="11.85546875" customWidth="1"/>
    <col min="10516" max="10516" width="8" customWidth="1"/>
    <col min="10517" max="10517" width="9.140625" customWidth="1"/>
    <col min="10518" max="10518" width="11.7109375" customWidth="1"/>
    <col min="10519" max="10519" width="10" customWidth="1"/>
    <col min="10520" max="10520" width="9.140625" customWidth="1"/>
    <col min="10521" max="10522" width="9.28515625" customWidth="1"/>
    <col min="10523" max="10523" width="9" customWidth="1"/>
    <col min="10524" max="10524" width="8.5703125" customWidth="1"/>
    <col min="10525" max="10525" width="9.140625" customWidth="1"/>
    <col min="10526" max="10526" width="8.140625" customWidth="1"/>
    <col min="10527" max="10530" width="15.42578125" customWidth="1"/>
    <col min="10531" max="10531" width="11.7109375" customWidth="1"/>
    <col min="10532" max="10532" width="66.28515625" customWidth="1"/>
    <col min="10533" max="10533" width="9.5703125" customWidth="1"/>
    <col min="10534" max="10534" width="60.42578125" customWidth="1"/>
    <col min="10535" max="10535" width="13.42578125" customWidth="1"/>
    <col min="10536" max="10536" width="56.140625" customWidth="1"/>
    <col min="10537" max="10537" width="9.5703125" customWidth="1"/>
    <col min="10538" max="10538" width="58.7109375" customWidth="1"/>
    <col min="10539" max="10539" width="9.5703125" customWidth="1"/>
    <col min="10757" max="10757" width="16.140625" customWidth="1"/>
    <col min="10758" max="10758" width="43.140625" customWidth="1"/>
    <col min="10759" max="10759" width="29.5703125" customWidth="1"/>
    <col min="10760" max="10760" width="34.140625" customWidth="1"/>
    <col min="10761" max="10761" width="7.5703125" customWidth="1"/>
    <col min="10762" max="10762" width="26.42578125" customWidth="1"/>
    <col min="10763" max="10763" width="17.140625" customWidth="1"/>
    <col min="10764" max="10764" width="19.140625" customWidth="1"/>
    <col min="10765" max="10765" width="18.42578125" customWidth="1"/>
    <col min="10766" max="10766" width="17.5703125" customWidth="1"/>
    <col min="10767" max="10767" width="18.85546875" customWidth="1"/>
    <col min="10768" max="10768" width="18.7109375" customWidth="1"/>
    <col min="10769" max="10770" width="15.85546875" customWidth="1"/>
    <col min="10771" max="10771" width="11.85546875" customWidth="1"/>
    <col min="10772" max="10772" width="8" customWidth="1"/>
    <col min="10773" max="10773" width="9.140625" customWidth="1"/>
    <col min="10774" max="10774" width="11.7109375" customWidth="1"/>
    <col min="10775" max="10775" width="10" customWidth="1"/>
    <col min="10776" max="10776" width="9.140625" customWidth="1"/>
    <col min="10777" max="10778" width="9.28515625" customWidth="1"/>
    <col min="10779" max="10779" width="9" customWidth="1"/>
    <col min="10780" max="10780" width="8.5703125" customWidth="1"/>
    <col min="10781" max="10781" width="9.140625" customWidth="1"/>
    <col min="10782" max="10782" width="8.140625" customWidth="1"/>
    <col min="10783" max="10786" width="15.42578125" customWidth="1"/>
    <col min="10787" max="10787" width="11.7109375" customWidth="1"/>
    <col min="10788" max="10788" width="66.28515625" customWidth="1"/>
    <col min="10789" max="10789" width="9.5703125" customWidth="1"/>
    <col min="10790" max="10790" width="60.42578125" customWidth="1"/>
    <col min="10791" max="10791" width="13.42578125" customWidth="1"/>
    <col min="10792" max="10792" width="56.140625" customWidth="1"/>
    <col min="10793" max="10793" width="9.5703125" customWidth="1"/>
    <col min="10794" max="10794" width="58.7109375" customWidth="1"/>
    <col min="10795" max="10795" width="9.5703125" customWidth="1"/>
    <col min="11013" max="11013" width="16.140625" customWidth="1"/>
    <col min="11014" max="11014" width="43.140625" customWidth="1"/>
    <col min="11015" max="11015" width="29.5703125" customWidth="1"/>
    <col min="11016" max="11016" width="34.140625" customWidth="1"/>
    <col min="11017" max="11017" width="7.5703125" customWidth="1"/>
    <col min="11018" max="11018" width="26.42578125" customWidth="1"/>
    <col min="11019" max="11019" width="17.140625" customWidth="1"/>
    <col min="11020" max="11020" width="19.140625" customWidth="1"/>
    <col min="11021" max="11021" width="18.42578125" customWidth="1"/>
    <col min="11022" max="11022" width="17.5703125" customWidth="1"/>
    <col min="11023" max="11023" width="18.85546875" customWidth="1"/>
    <col min="11024" max="11024" width="18.7109375" customWidth="1"/>
    <col min="11025" max="11026" width="15.85546875" customWidth="1"/>
    <col min="11027" max="11027" width="11.85546875" customWidth="1"/>
    <col min="11028" max="11028" width="8" customWidth="1"/>
    <col min="11029" max="11029" width="9.140625" customWidth="1"/>
    <col min="11030" max="11030" width="11.7109375" customWidth="1"/>
    <col min="11031" max="11031" width="10" customWidth="1"/>
    <col min="11032" max="11032" width="9.140625" customWidth="1"/>
    <col min="11033" max="11034" width="9.28515625" customWidth="1"/>
    <col min="11035" max="11035" width="9" customWidth="1"/>
    <col min="11036" max="11036" width="8.5703125" customWidth="1"/>
    <col min="11037" max="11037" width="9.140625" customWidth="1"/>
    <col min="11038" max="11038" width="8.140625" customWidth="1"/>
    <col min="11039" max="11042" width="15.42578125" customWidth="1"/>
    <col min="11043" max="11043" width="11.7109375" customWidth="1"/>
    <col min="11044" max="11044" width="66.28515625" customWidth="1"/>
    <col min="11045" max="11045" width="9.5703125" customWidth="1"/>
    <col min="11046" max="11046" width="60.42578125" customWidth="1"/>
    <col min="11047" max="11047" width="13.42578125" customWidth="1"/>
    <col min="11048" max="11048" width="56.140625" customWidth="1"/>
    <col min="11049" max="11049" width="9.5703125" customWidth="1"/>
    <col min="11050" max="11050" width="58.7109375" customWidth="1"/>
    <col min="11051" max="11051" width="9.5703125" customWidth="1"/>
    <col min="11269" max="11269" width="16.140625" customWidth="1"/>
    <col min="11270" max="11270" width="43.140625" customWidth="1"/>
    <col min="11271" max="11271" width="29.5703125" customWidth="1"/>
    <col min="11272" max="11272" width="34.140625" customWidth="1"/>
    <col min="11273" max="11273" width="7.5703125" customWidth="1"/>
    <col min="11274" max="11274" width="26.42578125" customWidth="1"/>
    <col min="11275" max="11275" width="17.140625" customWidth="1"/>
    <col min="11276" max="11276" width="19.140625" customWidth="1"/>
    <col min="11277" max="11277" width="18.42578125" customWidth="1"/>
    <col min="11278" max="11278" width="17.5703125" customWidth="1"/>
    <col min="11279" max="11279" width="18.85546875" customWidth="1"/>
    <col min="11280" max="11280" width="18.7109375" customWidth="1"/>
    <col min="11281" max="11282" width="15.85546875" customWidth="1"/>
    <col min="11283" max="11283" width="11.85546875" customWidth="1"/>
    <col min="11284" max="11284" width="8" customWidth="1"/>
    <col min="11285" max="11285" width="9.140625" customWidth="1"/>
    <col min="11286" max="11286" width="11.7109375" customWidth="1"/>
    <col min="11287" max="11287" width="10" customWidth="1"/>
    <col min="11288" max="11288" width="9.140625" customWidth="1"/>
    <col min="11289" max="11290" width="9.28515625" customWidth="1"/>
    <col min="11291" max="11291" width="9" customWidth="1"/>
    <col min="11292" max="11292" width="8.5703125" customWidth="1"/>
    <col min="11293" max="11293" width="9.140625" customWidth="1"/>
    <col min="11294" max="11294" width="8.140625" customWidth="1"/>
    <col min="11295" max="11298" width="15.42578125" customWidth="1"/>
    <col min="11299" max="11299" width="11.7109375" customWidth="1"/>
    <col min="11300" max="11300" width="66.28515625" customWidth="1"/>
    <col min="11301" max="11301" width="9.5703125" customWidth="1"/>
    <col min="11302" max="11302" width="60.42578125" customWidth="1"/>
    <col min="11303" max="11303" width="13.42578125" customWidth="1"/>
    <col min="11304" max="11304" width="56.140625" customWidth="1"/>
    <col min="11305" max="11305" width="9.5703125" customWidth="1"/>
    <col min="11306" max="11306" width="58.7109375" customWidth="1"/>
    <col min="11307" max="11307" width="9.5703125" customWidth="1"/>
    <col min="11525" max="11525" width="16.140625" customWidth="1"/>
    <col min="11526" max="11526" width="43.140625" customWidth="1"/>
    <col min="11527" max="11527" width="29.5703125" customWidth="1"/>
    <col min="11528" max="11528" width="34.140625" customWidth="1"/>
    <col min="11529" max="11529" width="7.5703125" customWidth="1"/>
    <col min="11530" max="11530" width="26.42578125" customWidth="1"/>
    <col min="11531" max="11531" width="17.140625" customWidth="1"/>
    <col min="11532" max="11532" width="19.140625" customWidth="1"/>
    <col min="11533" max="11533" width="18.42578125" customWidth="1"/>
    <col min="11534" max="11534" width="17.5703125" customWidth="1"/>
    <col min="11535" max="11535" width="18.85546875" customWidth="1"/>
    <col min="11536" max="11536" width="18.7109375" customWidth="1"/>
    <col min="11537" max="11538" width="15.85546875" customWidth="1"/>
    <col min="11539" max="11539" width="11.85546875" customWidth="1"/>
    <col min="11540" max="11540" width="8" customWidth="1"/>
    <col min="11541" max="11541" width="9.140625" customWidth="1"/>
    <col min="11542" max="11542" width="11.7109375" customWidth="1"/>
    <col min="11543" max="11543" width="10" customWidth="1"/>
    <col min="11544" max="11544" width="9.140625" customWidth="1"/>
    <col min="11545" max="11546" width="9.28515625" customWidth="1"/>
    <col min="11547" max="11547" width="9" customWidth="1"/>
    <col min="11548" max="11548" width="8.5703125" customWidth="1"/>
    <col min="11549" max="11549" width="9.140625" customWidth="1"/>
    <col min="11550" max="11550" width="8.140625" customWidth="1"/>
    <col min="11551" max="11554" width="15.42578125" customWidth="1"/>
    <col min="11555" max="11555" width="11.7109375" customWidth="1"/>
    <col min="11556" max="11556" width="66.28515625" customWidth="1"/>
    <col min="11557" max="11557" width="9.5703125" customWidth="1"/>
    <col min="11558" max="11558" width="60.42578125" customWidth="1"/>
    <col min="11559" max="11559" width="13.42578125" customWidth="1"/>
    <col min="11560" max="11560" width="56.140625" customWidth="1"/>
    <col min="11561" max="11561" width="9.5703125" customWidth="1"/>
    <col min="11562" max="11562" width="58.7109375" customWidth="1"/>
    <col min="11563" max="11563" width="9.5703125" customWidth="1"/>
    <col min="11781" max="11781" width="16.140625" customWidth="1"/>
    <col min="11782" max="11782" width="43.140625" customWidth="1"/>
    <col min="11783" max="11783" width="29.5703125" customWidth="1"/>
    <col min="11784" max="11784" width="34.140625" customWidth="1"/>
    <col min="11785" max="11785" width="7.5703125" customWidth="1"/>
    <col min="11786" max="11786" width="26.42578125" customWidth="1"/>
    <col min="11787" max="11787" width="17.140625" customWidth="1"/>
    <col min="11788" max="11788" width="19.140625" customWidth="1"/>
    <col min="11789" max="11789" width="18.42578125" customWidth="1"/>
    <col min="11790" max="11790" width="17.5703125" customWidth="1"/>
    <col min="11791" max="11791" width="18.85546875" customWidth="1"/>
    <col min="11792" max="11792" width="18.7109375" customWidth="1"/>
    <col min="11793" max="11794" width="15.85546875" customWidth="1"/>
    <col min="11795" max="11795" width="11.85546875" customWidth="1"/>
    <col min="11796" max="11796" width="8" customWidth="1"/>
    <col min="11797" max="11797" width="9.140625" customWidth="1"/>
    <col min="11798" max="11798" width="11.7109375" customWidth="1"/>
    <col min="11799" max="11799" width="10" customWidth="1"/>
    <col min="11800" max="11800" width="9.140625" customWidth="1"/>
    <col min="11801" max="11802" width="9.28515625" customWidth="1"/>
    <col min="11803" max="11803" width="9" customWidth="1"/>
    <col min="11804" max="11804" width="8.5703125" customWidth="1"/>
    <col min="11805" max="11805" width="9.140625" customWidth="1"/>
    <col min="11806" max="11806" width="8.140625" customWidth="1"/>
    <col min="11807" max="11810" width="15.42578125" customWidth="1"/>
    <col min="11811" max="11811" width="11.7109375" customWidth="1"/>
    <col min="11812" max="11812" width="66.28515625" customWidth="1"/>
    <col min="11813" max="11813" width="9.5703125" customWidth="1"/>
    <col min="11814" max="11814" width="60.42578125" customWidth="1"/>
    <col min="11815" max="11815" width="13.42578125" customWidth="1"/>
    <col min="11816" max="11816" width="56.140625" customWidth="1"/>
    <col min="11817" max="11817" width="9.5703125" customWidth="1"/>
    <col min="11818" max="11818" width="58.7109375" customWidth="1"/>
    <col min="11819" max="11819" width="9.5703125" customWidth="1"/>
    <col min="12037" max="12037" width="16.140625" customWidth="1"/>
    <col min="12038" max="12038" width="43.140625" customWidth="1"/>
    <col min="12039" max="12039" width="29.5703125" customWidth="1"/>
    <col min="12040" max="12040" width="34.140625" customWidth="1"/>
    <col min="12041" max="12041" width="7.5703125" customWidth="1"/>
    <col min="12042" max="12042" width="26.42578125" customWidth="1"/>
    <col min="12043" max="12043" width="17.140625" customWidth="1"/>
    <col min="12044" max="12044" width="19.140625" customWidth="1"/>
    <col min="12045" max="12045" width="18.42578125" customWidth="1"/>
    <col min="12046" max="12046" width="17.5703125" customWidth="1"/>
    <col min="12047" max="12047" width="18.85546875" customWidth="1"/>
    <col min="12048" max="12048" width="18.7109375" customWidth="1"/>
    <col min="12049" max="12050" width="15.85546875" customWidth="1"/>
    <col min="12051" max="12051" width="11.85546875" customWidth="1"/>
    <col min="12052" max="12052" width="8" customWidth="1"/>
    <col min="12053" max="12053" width="9.140625" customWidth="1"/>
    <col min="12054" max="12054" width="11.7109375" customWidth="1"/>
    <col min="12055" max="12055" width="10" customWidth="1"/>
    <col min="12056" max="12056" width="9.140625" customWidth="1"/>
    <col min="12057" max="12058" width="9.28515625" customWidth="1"/>
    <col min="12059" max="12059" width="9" customWidth="1"/>
    <col min="12060" max="12060" width="8.5703125" customWidth="1"/>
    <col min="12061" max="12061" width="9.140625" customWidth="1"/>
    <col min="12062" max="12062" width="8.140625" customWidth="1"/>
    <col min="12063" max="12066" width="15.42578125" customWidth="1"/>
    <col min="12067" max="12067" width="11.7109375" customWidth="1"/>
    <col min="12068" max="12068" width="66.28515625" customWidth="1"/>
    <col min="12069" max="12069" width="9.5703125" customWidth="1"/>
    <col min="12070" max="12070" width="60.42578125" customWidth="1"/>
    <col min="12071" max="12071" width="13.42578125" customWidth="1"/>
    <col min="12072" max="12072" width="56.140625" customWidth="1"/>
    <col min="12073" max="12073" width="9.5703125" customWidth="1"/>
    <col min="12074" max="12074" width="58.7109375" customWidth="1"/>
    <col min="12075" max="12075" width="9.5703125" customWidth="1"/>
    <col min="12293" max="12293" width="16.140625" customWidth="1"/>
    <col min="12294" max="12294" width="43.140625" customWidth="1"/>
    <col min="12295" max="12295" width="29.5703125" customWidth="1"/>
    <col min="12296" max="12296" width="34.140625" customWidth="1"/>
    <col min="12297" max="12297" width="7.5703125" customWidth="1"/>
    <col min="12298" max="12298" width="26.42578125" customWidth="1"/>
    <col min="12299" max="12299" width="17.140625" customWidth="1"/>
    <col min="12300" max="12300" width="19.140625" customWidth="1"/>
    <col min="12301" max="12301" width="18.42578125" customWidth="1"/>
    <col min="12302" max="12302" width="17.5703125" customWidth="1"/>
    <col min="12303" max="12303" width="18.85546875" customWidth="1"/>
    <col min="12304" max="12304" width="18.7109375" customWidth="1"/>
    <col min="12305" max="12306" width="15.85546875" customWidth="1"/>
    <col min="12307" max="12307" width="11.85546875" customWidth="1"/>
    <col min="12308" max="12308" width="8" customWidth="1"/>
    <col min="12309" max="12309" width="9.140625" customWidth="1"/>
    <col min="12310" max="12310" width="11.7109375" customWidth="1"/>
    <col min="12311" max="12311" width="10" customWidth="1"/>
    <col min="12312" max="12312" width="9.140625" customWidth="1"/>
    <col min="12313" max="12314" width="9.28515625" customWidth="1"/>
    <col min="12315" max="12315" width="9" customWidth="1"/>
    <col min="12316" max="12316" width="8.5703125" customWidth="1"/>
    <col min="12317" max="12317" width="9.140625" customWidth="1"/>
    <col min="12318" max="12318" width="8.140625" customWidth="1"/>
    <col min="12319" max="12322" width="15.42578125" customWidth="1"/>
    <col min="12323" max="12323" width="11.7109375" customWidth="1"/>
    <col min="12324" max="12324" width="66.28515625" customWidth="1"/>
    <col min="12325" max="12325" width="9.5703125" customWidth="1"/>
    <col min="12326" max="12326" width="60.42578125" customWidth="1"/>
    <col min="12327" max="12327" width="13.42578125" customWidth="1"/>
    <col min="12328" max="12328" width="56.140625" customWidth="1"/>
    <col min="12329" max="12329" width="9.5703125" customWidth="1"/>
    <col min="12330" max="12330" width="58.7109375" customWidth="1"/>
    <col min="12331" max="12331" width="9.5703125" customWidth="1"/>
    <col min="12549" max="12549" width="16.140625" customWidth="1"/>
    <col min="12550" max="12550" width="43.140625" customWidth="1"/>
    <col min="12551" max="12551" width="29.5703125" customWidth="1"/>
    <col min="12552" max="12552" width="34.140625" customWidth="1"/>
    <col min="12553" max="12553" width="7.5703125" customWidth="1"/>
    <col min="12554" max="12554" width="26.42578125" customWidth="1"/>
    <col min="12555" max="12555" width="17.140625" customWidth="1"/>
    <col min="12556" max="12556" width="19.140625" customWidth="1"/>
    <col min="12557" max="12557" width="18.42578125" customWidth="1"/>
    <col min="12558" max="12558" width="17.5703125" customWidth="1"/>
    <col min="12559" max="12559" width="18.85546875" customWidth="1"/>
    <col min="12560" max="12560" width="18.7109375" customWidth="1"/>
    <col min="12561" max="12562" width="15.85546875" customWidth="1"/>
    <col min="12563" max="12563" width="11.85546875" customWidth="1"/>
    <col min="12564" max="12564" width="8" customWidth="1"/>
    <col min="12565" max="12565" width="9.140625" customWidth="1"/>
    <col min="12566" max="12566" width="11.7109375" customWidth="1"/>
    <col min="12567" max="12567" width="10" customWidth="1"/>
    <col min="12568" max="12568" width="9.140625" customWidth="1"/>
    <col min="12569" max="12570" width="9.28515625" customWidth="1"/>
    <col min="12571" max="12571" width="9" customWidth="1"/>
    <col min="12572" max="12572" width="8.5703125" customWidth="1"/>
    <col min="12573" max="12573" width="9.140625" customWidth="1"/>
    <col min="12574" max="12574" width="8.140625" customWidth="1"/>
    <col min="12575" max="12578" width="15.42578125" customWidth="1"/>
    <col min="12579" max="12579" width="11.7109375" customWidth="1"/>
    <col min="12580" max="12580" width="66.28515625" customWidth="1"/>
    <col min="12581" max="12581" width="9.5703125" customWidth="1"/>
    <col min="12582" max="12582" width="60.42578125" customWidth="1"/>
    <col min="12583" max="12583" width="13.42578125" customWidth="1"/>
    <col min="12584" max="12584" width="56.140625" customWidth="1"/>
    <col min="12585" max="12585" width="9.5703125" customWidth="1"/>
    <col min="12586" max="12586" width="58.7109375" customWidth="1"/>
    <col min="12587" max="12587" width="9.5703125" customWidth="1"/>
    <col min="12805" max="12805" width="16.140625" customWidth="1"/>
    <col min="12806" max="12806" width="43.140625" customWidth="1"/>
    <col min="12807" max="12807" width="29.5703125" customWidth="1"/>
    <col min="12808" max="12808" width="34.140625" customWidth="1"/>
    <col min="12809" max="12809" width="7.5703125" customWidth="1"/>
    <col min="12810" max="12810" width="26.42578125" customWidth="1"/>
    <col min="12811" max="12811" width="17.140625" customWidth="1"/>
    <col min="12812" max="12812" width="19.140625" customWidth="1"/>
    <col min="12813" max="12813" width="18.42578125" customWidth="1"/>
    <col min="12814" max="12814" width="17.5703125" customWidth="1"/>
    <col min="12815" max="12815" width="18.85546875" customWidth="1"/>
    <col min="12816" max="12816" width="18.7109375" customWidth="1"/>
    <col min="12817" max="12818" width="15.85546875" customWidth="1"/>
    <col min="12819" max="12819" width="11.85546875" customWidth="1"/>
    <col min="12820" max="12820" width="8" customWidth="1"/>
    <col min="12821" max="12821" width="9.140625" customWidth="1"/>
    <col min="12822" max="12822" width="11.7109375" customWidth="1"/>
    <col min="12823" max="12823" width="10" customWidth="1"/>
    <col min="12824" max="12824" width="9.140625" customWidth="1"/>
    <col min="12825" max="12826" width="9.28515625" customWidth="1"/>
    <col min="12827" max="12827" width="9" customWidth="1"/>
    <col min="12828" max="12828" width="8.5703125" customWidth="1"/>
    <col min="12829" max="12829" width="9.140625" customWidth="1"/>
    <col min="12830" max="12830" width="8.140625" customWidth="1"/>
    <col min="12831" max="12834" width="15.42578125" customWidth="1"/>
    <col min="12835" max="12835" width="11.7109375" customWidth="1"/>
    <col min="12836" max="12836" width="66.28515625" customWidth="1"/>
    <col min="12837" max="12837" width="9.5703125" customWidth="1"/>
    <col min="12838" max="12838" width="60.42578125" customWidth="1"/>
    <col min="12839" max="12839" width="13.42578125" customWidth="1"/>
    <col min="12840" max="12840" width="56.140625" customWidth="1"/>
    <col min="12841" max="12841" width="9.5703125" customWidth="1"/>
    <col min="12842" max="12842" width="58.7109375" customWidth="1"/>
    <col min="12843" max="12843" width="9.5703125" customWidth="1"/>
    <col min="13061" max="13061" width="16.140625" customWidth="1"/>
    <col min="13062" max="13062" width="43.140625" customWidth="1"/>
    <col min="13063" max="13063" width="29.5703125" customWidth="1"/>
    <col min="13064" max="13064" width="34.140625" customWidth="1"/>
    <col min="13065" max="13065" width="7.5703125" customWidth="1"/>
    <col min="13066" max="13066" width="26.42578125" customWidth="1"/>
    <col min="13067" max="13067" width="17.140625" customWidth="1"/>
    <col min="13068" max="13068" width="19.140625" customWidth="1"/>
    <col min="13069" max="13069" width="18.42578125" customWidth="1"/>
    <col min="13070" max="13070" width="17.5703125" customWidth="1"/>
    <col min="13071" max="13071" width="18.85546875" customWidth="1"/>
    <col min="13072" max="13072" width="18.7109375" customWidth="1"/>
    <col min="13073" max="13074" width="15.85546875" customWidth="1"/>
    <col min="13075" max="13075" width="11.85546875" customWidth="1"/>
    <col min="13076" max="13076" width="8" customWidth="1"/>
    <col min="13077" max="13077" width="9.140625" customWidth="1"/>
    <col min="13078" max="13078" width="11.7109375" customWidth="1"/>
    <col min="13079" max="13079" width="10" customWidth="1"/>
    <col min="13080" max="13080" width="9.140625" customWidth="1"/>
    <col min="13081" max="13082" width="9.28515625" customWidth="1"/>
    <col min="13083" max="13083" width="9" customWidth="1"/>
    <col min="13084" max="13084" width="8.5703125" customWidth="1"/>
    <col min="13085" max="13085" width="9.140625" customWidth="1"/>
    <col min="13086" max="13086" width="8.140625" customWidth="1"/>
    <col min="13087" max="13090" width="15.42578125" customWidth="1"/>
    <col min="13091" max="13091" width="11.7109375" customWidth="1"/>
    <col min="13092" max="13092" width="66.28515625" customWidth="1"/>
    <col min="13093" max="13093" width="9.5703125" customWidth="1"/>
    <col min="13094" max="13094" width="60.42578125" customWidth="1"/>
    <col min="13095" max="13095" width="13.42578125" customWidth="1"/>
    <col min="13096" max="13096" width="56.140625" customWidth="1"/>
    <col min="13097" max="13097" width="9.5703125" customWidth="1"/>
    <col min="13098" max="13098" width="58.7109375" customWidth="1"/>
    <col min="13099" max="13099" width="9.5703125" customWidth="1"/>
    <col min="13317" max="13317" width="16.140625" customWidth="1"/>
    <col min="13318" max="13318" width="43.140625" customWidth="1"/>
    <col min="13319" max="13319" width="29.5703125" customWidth="1"/>
    <col min="13320" max="13320" width="34.140625" customWidth="1"/>
    <col min="13321" max="13321" width="7.5703125" customWidth="1"/>
    <col min="13322" max="13322" width="26.42578125" customWidth="1"/>
    <col min="13323" max="13323" width="17.140625" customWidth="1"/>
    <col min="13324" max="13324" width="19.140625" customWidth="1"/>
    <col min="13325" max="13325" width="18.42578125" customWidth="1"/>
    <col min="13326" max="13326" width="17.5703125" customWidth="1"/>
    <col min="13327" max="13327" width="18.85546875" customWidth="1"/>
    <col min="13328" max="13328" width="18.7109375" customWidth="1"/>
    <col min="13329" max="13330" width="15.85546875" customWidth="1"/>
    <col min="13331" max="13331" width="11.85546875" customWidth="1"/>
    <col min="13332" max="13332" width="8" customWidth="1"/>
    <col min="13333" max="13333" width="9.140625" customWidth="1"/>
    <col min="13334" max="13334" width="11.7109375" customWidth="1"/>
    <col min="13335" max="13335" width="10" customWidth="1"/>
    <col min="13336" max="13336" width="9.140625" customWidth="1"/>
    <col min="13337" max="13338" width="9.28515625" customWidth="1"/>
    <col min="13339" max="13339" width="9" customWidth="1"/>
    <col min="13340" max="13340" width="8.5703125" customWidth="1"/>
    <col min="13341" max="13341" width="9.140625" customWidth="1"/>
    <col min="13342" max="13342" width="8.140625" customWidth="1"/>
    <col min="13343" max="13346" width="15.42578125" customWidth="1"/>
    <col min="13347" max="13347" width="11.7109375" customWidth="1"/>
    <col min="13348" max="13348" width="66.28515625" customWidth="1"/>
    <col min="13349" max="13349" width="9.5703125" customWidth="1"/>
    <col min="13350" max="13350" width="60.42578125" customWidth="1"/>
    <col min="13351" max="13351" width="13.42578125" customWidth="1"/>
    <col min="13352" max="13352" width="56.140625" customWidth="1"/>
    <col min="13353" max="13353" width="9.5703125" customWidth="1"/>
    <col min="13354" max="13354" width="58.7109375" customWidth="1"/>
    <col min="13355" max="13355" width="9.5703125" customWidth="1"/>
    <col min="13573" max="13573" width="16.140625" customWidth="1"/>
    <col min="13574" max="13574" width="43.140625" customWidth="1"/>
    <col min="13575" max="13575" width="29.5703125" customWidth="1"/>
    <col min="13576" max="13576" width="34.140625" customWidth="1"/>
    <col min="13577" max="13577" width="7.5703125" customWidth="1"/>
    <col min="13578" max="13578" width="26.42578125" customWidth="1"/>
    <col min="13579" max="13579" width="17.140625" customWidth="1"/>
    <col min="13580" max="13580" width="19.140625" customWidth="1"/>
    <col min="13581" max="13581" width="18.42578125" customWidth="1"/>
    <col min="13582" max="13582" width="17.5703125" customWidth="1"/>
    <col min="13583" max="13583" width="18.85546875" customWidth="1"/>
    <col min="13584" max="13584" width="18.7109375" customWidth="1"/>
    <col min="13585" max="13586" width="15.85546875" customWidth="1"/>
    <col min="13587" max="13587" width="11.85546875" customWidth="1"/>
    <col min="13588" max="13588" width="8" customWidth="1"/>
    <col min="13589" max="13589" width="9.140625" customWidth="1"/>
    <col min="13590" max="13590" width="11.7109375" customWidth="1"/>
    <col min="13591" max="13591" width="10" customWidth="1"/>
    <col min="13592" max="13592" width="9.140625" customWidth="1"/>
    <col min="13593" max="13594" width="9.28515625" customWidth="1"/>
    <col min="13595" max="13595" width="9" customWidth="1"/>
    <col min="13596" max="13596" width="8.5703125" customWidth="1"/>
    <col min="13597" max="13597" width="9.140625" customWidth="1"/>
    <col min="13598" max="13598" width="8.140625" customWidth="1"/>
    <col min="13599" max="13602" width="15.42578125" customWidth="1"/>
    <col min="13603" max="13603" width="11.7109375" customWidth="1"/>
    <col min="13604" max="13604" width="66.28515625" customWidth="1"/>
    <col min="13605" max="13605" width="9.5703125" customWidth="1"/>
    <col min="13606" max="13606" width="60.42578125" customWidth="1"/>
    <col min="13607" max="13607" width="13.42578125" customWidth="1"/>
    <col min="13608" max="13608" width="56.140625" customWidth="1"/>
    <col min="13609" max="13609" width="9.5703125" customWidth="1"/>
    <col min="13610" max="13610" width="58.7109375" customWidth="1"/>
    <col min="13611" max="13611" width="9.5703125" customWidth="1"/>
    <col min="13829" max="13829" width="16.140625" customWidth="1"/>
    <col min="13830" max="13830" width="43.140625" customWidth="1"/>
    <col min="13831" max="13831" width="29.5703125" customWidth="1"/>
    <col min="13832" max="13832" width="34.140625" customWidth="1"/>
    <col min="13833" max="13833" width="7.5703125" customWidth="1"/>
    <col min="13834" max="13834" width="26.42578125" customWidth="1"/>
    <col min="13835" max="13835" width="17.140625" customWidth="1"/>
    <col min="13836" max="13836" width="19.140625" customWidth="1"/>
    <col min="13837" max="13837" width="18.42578125" customWidth="1"/>
    <col min="13838" max="13838" width="17.5703125" customWidth="1"/>
    <col min="13839" max="13839" width="18.85546875" customWidth="1"/>
    <col min="13840" max="13840" width="18.7109375" customWidth="1"/>
    <col min="13841" max="13842" width="15.85546875" customWidth="1"/>
    <col min="13843" max="13843" width="11.85546875" customWidth="1"/>
    <col min="13844" max="13844" width="8" customWidth="1"/>
    <col min="13845" max="13845" width="9.140625" customWidth="1"/>
    <col min="13846" max="13846" width="11.7109375" customWidth="1"/>
    <col min="13847" max="13847" width="10" customWidth="1"/>
    <col min="13848" max="13848" width="9.140625" customWidth="1"/>
    <col min="13849" max="13850" width="9.28515625" customWidth="1"/>
    <col min="13851" max="13851" width="9" customWidth="1"/>
    <col min="13852" max="13852" width="8.5703125" customWidth="1"/>
    <col min="13853" max="13853" width="9.140625" customWidth="1"/>
    <col min="13854" max="13854" width="8.140625" customWidth="1"/>
    <col min="13855" max="13858" width="15.42578125" customWidth="1"/>
    <col min="13859" max="13859" width="11.7109375" customWidth="1"/>
    <col min="13860" max="13860" width="66.28515625" customWidth="1"/>
    <col min="13861" max="13861" width="9.5703125" customWidth="1"/>
    <col min="13862" max="13862" width="60.42578125" customWidth="1"/>
    <col min="13863" max="13863" width="13.42578125" customWidth="1"/>
    <col min="13864" max="13864" width="56.140625" customWidth="1"/>
    <col min="13865" max="13865" width="9.5703125" customWidth="1"/>
    <col min="13866" max="13866" width="58.7109375" customWidth="1"/>
    <col min="13867" max="13867" width="9.5703125" customWidth="1"/>
    <col min="14085" max="14085" width="16.140625" customWidth="1"/>
    <col min="14086" max="14086" width="43.140625" customWidth="1"/>
    <col min="14087" max="14087" width="29.5703125" customWidth="1"/>
    <col min="14088" max="14088" width="34.140625" customWidth="1"/>
    <col min="14089" max="14089" width="7.5703125" customWidth="1"/>
    <col min="14090" max="14090" width="26.42578125" customWidth="1"/>
    <col min="14091" max="14091" width="17.140625" customWidth="1"/>
    <col min="14092" max="14092" width="19.140625" customWidth="1"/>
    <col min="14093" max="14093" width="18.42578125" customWidth="1"/>
    <col min="14094" max="14094" width="17.5703125" customWidth="1"/>
    <col min="14095" max="14095" width="18.85546875" customWidth="1"/>
    <col min="14096" max="14096" width="18.7109375" customWidth="1"/>
    <col min="14097" max="14098" width="15.85546875" customWidth="1"/>
    <col min="14099" max="14099" width="11.85546875" customWidth="1"/>
    <col min="14100" max="14100" width="8" customWidth="1"/>
    <col min="14101" max="14101" width="9.140625" customWidth="1"/>
    <col min="14102" max="14102" width="11.7109375" customWidth="1"/>
    <col min="14103" max="14103" width="10" customWidth="1"/>
    <col min="14104" max="14104" width="9.140625" customWidth="1"/>
    <col min="14105" max="14106" width="9.28515625" customWidth="1"/>
    <col min="14107" max="14107" width="9" customWidth="1"/>
    <col min="14108" max="14108" width="8.5703125" customWidth="1"/>
    <col min="14109" max="14109" width="9.140625" customWidth="1"/>
    <col min="14110" max="14110" width="8.140625" customWidth="1"/>
    <col min="14111" max="14114" width="15.42578125" customWidth="1"/>
    <col min="14115" max="14115" width="11.7109375" customWidth="1"/>
    <col min="14116" max="14116" width="66.28515625" customWidth="1"/>
    <col min="14117" max="14117" width="9.5703125" customWidth="1"/>
    <col min="14118" max="14118" width="60.42578125" customWidth="1"/>
    <col min="14119" max="14119" width="13.42578125" customWidth="1"/>
    <col min="14120" max="14120" width="56.140625" customWidth="1"/>
    <col min="14121" max="14121" width="9.5703125" customWidth="1"/>
    <col min="14122" max="14122" width="58.7109375" customWidth="1"/>
    <col min="14123" max="14123" width="9.5703125" customWidth="1"/>
    <col min="14341" max="14341" width="16.140625" customWidth="1"/>
    <col min="14342" max="14342" width="43.140625" customWidth="1"/>
    <col min="14343" max="14343" width="29.5703125" customWidth="1"/>
    <col min="14344" max="14344" width="34.140625" customWidth="1"/>
    <col min="14345" max="14345" width="7.5703125" customWidth="1"/>
    <col min="14346" max="14346" width="26.42578125" customWidth="1"/>
    <col min="14347" max="14347" width="17.140625" customWidth="1"/>
    <col min="14348" max="14348" width="19.140625" customWidth="1"/>
    <col min="14349" max="14349" width="18.42578125" customWidth="1"/>
    <col min="14350" max="14350" width="17.5703125" customWidth="1"/>
    <col min="14351" max="14351" width="18.85546875" customWidth="1"/>
    <col min="14352" max="14352" width="18.7109375" customWidth="1"/>
    <col min="14353" max="14354" width="15.85546875" customWidth="1"/>
    <col min="14355" max="14355" width="11.85546875" customWidth="1"/>
    <col min="14356" max="14356" width="8" customWidth="1"/>
    <col min="14357" max="14357" width="9.140625" customWidth="1"/>
    <col min="14358" max="14358" width="11.7109375" customWidth="1"/>
    <col min="14359" max="14359" width="10" customWidth="1"/>
    <col min="14360" max="14360" width="9.140625" customWidth="1"/>
    <col min="14361" max="14362" width="9.28515625" customWidth="1"/>
    <col min="14363" max="14363" width="9" customWidth="1"/>
    <col min="14364" max="14364" width="8.5703125" customWidth="1"/>
    <col min="14365" max="14365" width="9.140625" customWidth="1"/>
    <col min="14366" max="14366" width="8.140625" customWidth="1"/>
    <col min="14367" max="14370" width="15.42578125" customWidth="1"/>
    <col min="14371" max="14371" width="11.7109375" customWidth="1"/>
    <col min="14372" max="14372" width="66.28515625" customWidth="1"/>
    <col min="14373" max="14373" width="9.5703125" customWidth="1"/>
    <col min="14374" max="14374" width="60.42578125" customWidth="1"/>
    <col min="14375" max="14375" width="13.42578125" customWidth="1"/>
    <col min="14376" max="14376" width="56.140625" customWidth="1"/>
    <col min="14377" max="14377" width="9.5703125" customWidth="1"/>
    <col min="14378" max="14378" width="58.7109375" customWidth="1"/>
    <col min="14379" max="14379" width="9.5703125" customWidth="1"/>
    <col min="14597" max="14597" width="16.140625" customWidth="1"/>
    <col min="14598" max="14598" width="43.140625" customWidth="1"/>
    <col min="14599" max="14599" width="29.5703125" customWidth="1"/>
    <col min="14600" max="14600" width="34.140625" customWidth="1"/>
    <col min="14601" max="14601" width="7.5703125" customWidth="1"/>
    <col min="14602" max="14602" width="26.42578125" customWidth="1"/>
    <col min="14603" max="14603" width="17.140625" customWidth="1"/>
    <col min="14604" max="14604" width="19.140625" customWidth="1"/>
    <col min="14605" max="14605" width="18.42578125" customWidth="1"/>
    <col min="14606" max="14606" width="17.5703125" customWidth="1"/>
    <col min="14607" max="14607" width="18.85546875" customWidth="1"/>
    <col min="14608" max="14608" width="18.7109375" customWidth="1"/>
    <col min="14609" max="14610" width="15.85546875" customWidth="1"/>
    <col min="14611" max="14611" width="11.85546875" customWidth="1"/>
    <col min="14612" max="14612" width="8" customWidth="1"/>
    <col min="14613" max="14613" width="9.140625" customWidth="1"/>
    <col min="14614" max="14614" width="11.7109375" customWidth="1"/>
    <col min="14615" max="14615" width="10" customWidth="1"/>
    <col min="14616" max="14616" width="9.140625" customWidth="1"/>
    <col min="14617" max="14618" width="9.28515625" customWidth="1"/>
    <col min="14619" max="14619" width="9" customWidth="1"/>
    <col min="14620" max="14620" width="8.5703125" customWidth="1"/>
    <col min="14621" max="14621" width="9.140625" customWidth="1"/>
    <col min="14622" max="14622" width="8.140625" customWidth="1"/>
    <col min="14623" max="14626" width="15.42578125" customWidth="1"/>
    <col min="14627" max="14627" width="11.7109375" customWidth="1"/>
    <col min="14628" max="14628" width="66.28515625" customWidth="1"/>
    <col min="14629" max="14629" width="9.5703125" customWidth="1"/>
    <col min="14630" max="14630" width="60.42578125" customWidth="1"/>
    <col min="14631" max="14631" width="13.42578125" customWidth="1"/>
    <col min="14632" max="14632" width="56.140625" customWidth="1"/>
    <col min="14633" max="14633" width="9.5703125" customWidth="1"/>
    <col min="14634" max="14634" width="58.7109375" customWidth="1"/>
    <col min="14635" max="14635" width="9.5703125" customWidth="1"/>
    <col min="14853" max="14853" width="16.140625" customWidth="1"/>
    <col min="14854" max="14854" width="43.140625" customWidth="1"/>
    <col min="14855" max="14855" width="29.5703125" customWidth="1"/>
    <col min="14856" max="14856" width="34.140625" customWidth="1"/>
    <col min="14857" max="14857" width="7.5703125" customWidth="1"/>
    <col min="14858" max="14858" width="26.42578125" customWidth="1"/>
    <col min="14859" max="14859" width="17.140625" customWidth="1"/>
    <col min="14860" max="14860" width="19.140625" customWidth="1"/>
    <col min="14861" max="14861" width="18.42578125" customWidth="1"/>
    <col min="14862" max="14862" width="17.5703125" customWidth="1"/>
    <col min="14863" max="14863" width="18.85546875" customWidth="1"/>
    <col min="14864" max="14864" width="18.7109375" customWidth="1"/>
    <col min="14865" max="14866" width="15.85546875" customWidth="1"/>
    <col min="14867" max="14867" width="11.85546875" customWidth="1"/>
    <col min="14868" max="14868" width="8" customWidth="1"/>
    <col min="14869" max="14869" width="9.140625" customWidth="1"/>
    <col min="14870" max="14870" width="11.7109375" customWidth="1"/>
    <col min="14871" max="14871" width="10" customWidth="1"/>
    <col min="14872" max="14872" width="9.140625" customWidth="1"/>
    <col min="14873" max="14874" width="9.28515625" customWidth="1"/>
    <col min="14875" max="14875" width="9" customWidth="1"/>
    <col min="14876" max="14876" width="8.5703125" customWidth="1"/>
    <col min="14877" max="14877" width="9.140625" customWidth="1"/>
    <col min="14878" max="14878" width="8.140625" customWidth="1"/>
    <col min="14879" max="14882" width="15.42578125" customWidth="1"/>
    <col min="14883" max="14883" width="11.7109375" customWidth="1"/>
    <col min="14884" max="14884" width="66.28515625" customWidth="1"/>
    <col min="14885" max="14885" width="9.5703125" customWidth="1"/>
    <col min="14886" max="14886" width="60.42578125" customWidth="1"/>
    <col min="14887" max="14887" width="13.42578125" customWidth="1"/>
    <col min="14888" max="14888" width="56.140625" customWidth="1"/>
    <col min="14889" max="14889" width="9.5703125" customWidth="1"/>
    <col min="14890" max="14890" width="58.7109375" customWidth="1"/>
    <col min="14891" max="14891" width="9.5703125" customWidth="1"/>
    <col min="15109" max="15109" width="16.140625" customWidth="1"/>
    <col min="15110" max="15110" width="43.140625" customWidth="1"/>
    <col min="15111" max="15111" width="29.5703125" customWidth="1"/>
    <col min="15112" max="15112" width="34.140625" customWidth="1"/>
    <col min="15113" max="15113" width="7.5703125" customWidth="1"/>
    <col min="15114" max="15114" width="26.42578125" customWidth="1"/>
    <col min="15115" max="15115" width="17.140625" customWidth="1"/>
    <col min="15116" max="15116" width="19.140625" customWidth="1"/>
    <col min="15117" max="15117" width="18.42578125" customWidth="1"/>
    <col min="15118" max="15118" width="17.5703125" customWidth="1"/>
    <col min="15119" max="15119" width="18.85546875" customWidth="1"/>
    <col min="15120" max="15120" width="18.7109375" customWidth="1"/>
    <col min="15121" max="15122" width="15.85546875" customWidth="1"/>
    <col min="15123" max="15123" width="11.85546875" customWidth="1"/>
    <col min="15124" max="15124" width="8" customWidth="1"/>
    <col min="15125" max="15125" width="9.140625" customWidth="1"/>
    <col min="15126" max="15126" width="11.7109375" customWidth="1"/>
    <col min="15127" max="15127" width="10" customWidth="1"/>
    <col min="15128" max="15128" width="9.140625" customWidth="1"/>
    <col min="15129" max="15130" width="9.28515625" customWidth="1"/>
    <col min="15131" max="15131" width="9" customWidth="1"/>
    <col min="15132" max="15132" width="8.5703125" customWidth="1"/>
    <col min="15133" max="15133" width="9.140625" customWidth="1"/>
    <col min="15134" max="15134" width="8.140625" customWidth="1"/>
    <col min="15135" max="15138" width="15.42578125" customWidth="1"/>
    <col min="15139" max="15139" width="11.7109375" customWidth="1"/>
    <col min="15140" max="15140" width="66.28515625" customWidth="1"/>
    <col min="15141" max="15141" width="9.5703125" customWidth="1"/>
    <col min="15142" max="15142" width="60.42578125" customWidth="1"/>
    <col min="15143" max="15143" width="13.42578125" customWidth="1"/>
    <col min="15144" max="15144" width="56.140625" customWidth="1"/>
    <col min="15145" max="15145" width="9.5703125" customWidth="1"/>
    <col min="15146" max="15146" width="58.7109375" customWidth="1"/>
    <col min="15147" max="15147" width="9.5703125" customWidth="1"/>
    <col min="15365" max="15365" width="16.140625" customWidth="1"/>
    <col min="15366" max="15366" width="43.140625" customWidth="1"/>
    <col min="15367" max="15367" width="29.5703125" customWidth="1"/>
    <col min="15368" max="15368" width="34.140625" customWidth="1"/>
    <col min="15369" max="15369" width="7.5703125" customWidth="1"/>
    <col min="15370" max="15370" width="26.42578125" customWidth="1"/>
    <col min="15371" max="15371" width="17.140625" customWidth="1"/>
    <col min="15372" max="15372" width="19.140625" customWidth="1"/>
    <col min="15373" max="15373" width="18.42578125" customWidth="1"/>
    <col min="15374" max="15374" width="17.5703125" customWidth="1"/>
    <col min="15375" max="15375" width="18.85546875" customWidth="1"/>
    <col min="15376" max="15376" width="18.7109375" customWidth="1"/>
    <col min="15377" max="15378" width="15.85546875" customWidth="1"/>
    <col min="15379" max="15379" width="11.85546875" customWidth="1"/>
    <col min="15380" max="15380" width="8" customWidth="1"/>
    <col min="15381" max="15381" width="9.140625" customWidth="1"/>
    <col min="15382" max="15382" width="11.7109375" customWidth="1"/>
    <col min="15383" max="15383" width="10" customWidth="1"/>
    <col min="15384" max="15384" width="9.140625" customWidth="1"/>
    <col min="15385" max="15386" width="9.28515625" customWidth="1"/>
    <col min="15387" max="15387" width="9" customWidth="1"/>
    <col min="15388" max="15388" width="8.5703125" customWidth="1"/>
    <col min="15389" max="15389" width="9.140625" customWidth="1"/>
    <col min="15390" max="15390" width="8.140625" customWidth="1"/>
    <col min="15391" max="15394" width="15.42578125" customWidth="1"/>
    <col min="15395" max="15395" width="11.7109375" customWidth="1"/>
    <col min="15396" max="15396" width="66.28515625" customWidth="1"/>
    <col min="15397" max="15397" width="9.5703125" customWidth="1"/>
    <col min="15398" max="15398" width="60.42578125" customWidth="1"/>
    <col min="15399" max="15399" width="13.42578125" customWidth="1"/>
    <col min="15400" max="15400" width="56.140625" customWidth="1"/>
    <col min="15401" max="15401" width="9.5703125" customWidth="1"/>
    <col min="15402" max="15402" width="58.7109375" customWidth="1"/>
    <col min="15403" max="15403" width="9.5703125" customWidth="1"/>
    <col min="15621" max="15621" width="16.140625" customWidth="1"/>
    <col min="15622" max="15622" width="43.140625" customWidth="1"/>
    <col min="15623" max="15623" width="29.5703125" customWidth="1"/>
    <col min="15624" max="15624" width="34.140625" customWidth="1"/>
    <col min="15625" max="15625" width="7.5703125" customWidth="1"/>
    <col min="15626" max="15626" width="26.42578125" customWidth="1"/>
    <col min="15627" max="15627" width="17.140625" customWidth="1"/>
    <col min="15628" max="15628" width="19.140625" customWidth="1"/>
    <col min="15629" max="15629" width="18.42578125" customWidth="1"/>
    <col min="15630" max="15630" width="17.5703125" customWidth="1"/>
    <col min="15631" max="15631" width="18.85546875" customWidth="1"/>
    <col min="15632" max="15632" width="18.7109375" customWidth="1"/>
    <col min="15633" max="15634" width="15.85546875" customWidth="1"/>
    <col min="15635" max="15635" width="11.85546875" customWidth="1"/>
    <col min="15636" max="15636" width="8" customWidth="1"/>
    <col min="15637" max="15637" width="9.140625" customWidth="1"/>
    <col min="15638" max="15638" width="11.7109375" customWidth="1"/>
    <col min="15639" max="15639" width="10" customWidth="1"/>
    <col min="15640" max="15640" width="9.140625" customWidth="1"/>
    <col min="15641" max="15642" width="9.28515625" customWidth="1"/>
    <col min="15643" max="15643" width="9" customWidth="1"/>
    <col min="15644" max="15644" width="8.5703125" customWidth="1"/>
    <col min="15645" max="15645" width="9.140625" customWidth="1"/>
    <col min="15646" max="15646" width="8.140625" customWidth="1"/>
    <col min="15647" max="15650" width="15.42578125" customWidth="1"/>
    <col min="15651" max="15651" width="11.7109375" customWidth="1"/>
    <col min="15652" max="15652" width="66.28515625" customWidth="1"/>
    <col min="15653" max="15653" width="9.5703125" customWidth="1"/>
    <col min="15654" max="15654" width="60.42578125" customWidth="1"/>
    <col min="15655" max="15655" width="13.42578125" customWidth="1"/>
    <col min="15656" max="15656" width="56.140625" customWidth="1"/>
    <col min="15657" max="15657" width="9.5703125" customWidth="1"/>
    <col min="15658" max="15658" width="58.7109375" customWidth="1"/>
    <col min="15659" max="15659" width="9.5703125" customWidth="1"/>
    <col min="15877" max="15877" width="16.140625" customWidth="1"/>
    <col min="15878" max="15878" width="43.140625" customWidth="1"/>
    <col min="15879" max="15879" width="29.5703125" customWidth="1"/>
    <col min="15880" max="15880" width="34.140625" customWidth="1"/>
    <col min="15881" max="15881" width="7.5703125" customWidth="1"/>
    <col min="15882" max="15882" width="26.42578125" customWidth="1"/>
    <col min="15883" max="15883" width="17.140625" customWidth="1"/>
    <col min="15884" max="15884" width="19.140625" customWidth="1"/>
    <col min="15885" max="15885" width="18.42578125" customWidth="1"/>
    <col min="15886" max="15886" width="17.5703125" customWidth="1"/>
    <col min="15887" max="15887" width="18.85546875" customWidth="1"/>
    <col min="15888" max="15888" width="18.7109375" customWidth="1"/>
    <col min="15889" max="15890" width="15.85546875" customWidth="1"/>
    <col min="15891" max="15891" width="11.85546875" customWidth="1"/>
    <col min="15892" max="15892" width="8" customWidth="1"/>
    <col min="15893" max="15893" width="9.140625" customWidth="1"/>
    <col min="15894" max="15894" width="11.7109375" customWidth="1"/>
    <col min="15895" max="15895" width="10" customWidth="1"/>
    <col min="15896" max="15896" width="9.140625" customWidth="1"/>
    <col min="15897" max="15898" width="9.28515625" customWidth="1"/>
    <col min="15899" max="15899" width="9" customWidth="1"/>
    <col min="15900" max="15900" width="8.5703125" customWidth="1"/>
    <col min="15901" max="15901" width="9.140625" customWidth="1"/>
    <col min="15902" max="15902" width="8.140625" customWidth="1"/>
    <col min="15903" max="15906" width="15.42578125" customWidth="1"/>
    <col min="15907" max="15907" width="11.7109375" customWidth="1"/>
    <col min="15908" max="15908" width="66.28515625" customWidth="1"/>
    <col min="15909" max="15909" width="9.5703125" customWidth="1"/>
    <col min="15910" max="15910" width="60.42578125" customWidth="1"/>
    <col min="15911" max="15911" width="13.42578125" customWidth="1"/>
    <col min="15912" max="15912" width="56.140625" customWidth="1"/>
    <col min="15913" max="15913" width="9.5703125" customWidth="1"/>
    <col min="15914" max="15914" width="58.7109375" customWidth="1"/>
    <col min="15915" max="15915" width="9.5703125" customWidth="1"/>
    <col min="16133" max="16133" width="16.140625" customWidth="1"/>
    <col min="16134" max="16134" width="43.140625" customWidth="1"/>
    <col min="16135" max="16135" width="29.5703125" customWidth="1"/>
    <col min="16136" max="16136" width="34.140625" customWidth="1"/>
    <col min="16137" max="16137" width="7.5703125" customWidth="1"/>
    <col min="16138" max="16138" width="26.42578125" customWidth="1"/>
    <col min="16139" max="16139" width="17.140625" customWidth="1"/>
    <col min="16140" max="16140" width="19.140625" customWidth="1"/>
    <col min="16141" max="16141" width="18.42578125" customWidth="1"/>
    <col min="16142" max="16142" width="17.5703125" customWidth="1"/>
    <col min="16143" max="16143" width="18.85546875" customWidth="1"/>
    <col min="16144" max="16144" width="18.7109375" customWidth="1"/>
    <col min="16145" max="16146" width="15.85546875" customWidth="1"/>
    <col min="16147" max="16147" width="11.85546875" customWidth="1"/>
    <col min="16148" max="16148" width="8" customWidth="1"/>
    <col min="16149" max="16149" width="9.140625" customWidth="1"/>
    <col min="16150" max="16150" width="11.7109375" customWidth="1"/>
    <col min="16151" max="16151" width="10" customWidth="1"/>
    <col min="16152" max="16152" width="9.140625" customWidth="1"/>
    <col min="16153" max="16154" width="9.28515625" customWidth="1"/>
    <col min="16155" max="16155" width="9" customWidth="1"/>
    <col min="16156" max="16156" width="8.5703125" customWidth="1"/>
    <col min="16157" max="16157" width="9.140625" customWidth="1"/>
    <col min="16158" max="16158" width="8.140625" customWidth="1"/>
    <col min="16159" max="16162" width="15.42578125" customWidth="1"/>
    <col min="16163" max="16163" width="11.7109375" customWidth="1"/>
    <col min="16164" max="16164" width="66.28515625" customWidth="1"/>
    <col min="16165" max="16165" width="9.5703125" customWidth="1"/>
    <col min="16166" max="16166" width="60.42578125" customWidth="1"/>
    <col min="16167" max="16167" width="13.42578125" customWidth="1"/>
    <col min="16168" max="16168" width="56.140625" customWidth="1"/>
    <col min="16169" max="16169" width="9.5703125" customWidth="1"/>
    <col min="16170" max="16170" width="58.7109375" customWidth="1"/>
    <col min="16171" max="16171" width="9.5703125" customWidth="1"/>
  </cols>
  <sheetData>
    <row r="1" spans="1:44" ht="24" thickBot="1" x14ac:dyDescent="0.3">
      <c r="A1" s="384" t="s">
        <v>41</v>
      </c>
      <c r="B1" s="385"/>
      <c r="C1" s="385"/>
      <c r="D1" s="385"/>
      <c r="E1" s="385"/>
      <c r="F1" s="386"/>
      <c r="G1" s="23"/>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5"/>
      <c r="AP1" s="374" t="s">
        <v>35</v>
      </c>
      <c r="AQ1" s="375"/>
    </row>
    <row r="2" spans="1:44" ht="24" thickBot="1" x14ac:dyDescent="0.3">
      <c r="A2" s="387"/>
      <c r="B2" s="388"/>
      <c r="C2" s="388"/>
      <c r="D2" s="388"/>
      <c r="E2" s="388"/>
      <c r="F2" s="389"/>
      <c r="G2" s="26"/>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8"/>
      <c r="AP2" s="376" t="s">
        <v>36</v>
      </c>
      <c r="AQ2" s="377"/>
    </row>
    <row r="3" spans="1:44" ht="23.25" x14ac:dyDescent="0.25">
      <c r="A3" s="387"/>
      <c r="B3" s="388"/>
      <c r="C3" s="388"/>
      <c r="D3" s="388"/>
      <c r="E3" s="388"/>
      <c r="F3" s="389"/>
      <c r="G3" s="26"/>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8"/>
      <c r="AP3" s="378">
        <v>43739</v>
      </c>
      <c r="AQ3" s="379"/>
    </row>
    <row r="4" spans="1:44" ht="23.25" x14ac:dyDescent="0.25">
      <c r="A4" s="387"/>
      <c r="B4" s="388"/>
      <c r="C4" s="388"/>
      <c r="D4" s="388"/>
      <c r="E4" s="388"/>
      <c r="F4" s="389"/>
      <c r="G4" s="26"/>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8"/>
      <c r="AP4" s="19"/>
      <c r="AQ4" s="20"/>
    </row>
    <row r="5" spans="1:44" ht="24" thickBot="1" x14ac:dyDescent="0.3">
      <c r="A5" s="390"/>
      <c r="B5" s="391"/>
      <c r="C5" s="391"/>
      <c r="D5" s="391"/>
      <c r="E5" s="391"/>
      <c r="F5" s="392"/>
      <c r="G5" s="29"/>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1"/>
      <c r="AP5" s="21"/>
      <c r="AQ5" s="22"/>
    </row>
    <row r="6" spans="1:44" ht="30" customHeight="1" x14ac:dyDescent="0.25">
      <c r="A6" s="393" t="s">
        <v>595</v>
      </c>
      <c r="B6" s="394"/>
      <c r="C6" s="394"/>
      <c r="D6" s="394"/>
      <c r="E6" s="394"/>
      <c r="F6" s="395"/>
      <c r="G6" s="380" t="s">
        <v>596</v>
      </c>
      <c r="H6" s="381"/>
      <c r="I6" s="381"/>
      <c r="J6" s="381"/>
      <c r="K6" s="1"/>
      <c r="L6" s="1"/>
      <c r="M6" s="1"/>
      <c r="N6" s="1"/>
      <c r="O6" s="1"/>
      <c r="P6" s="1"/>
      <c r="Q6" s="1"/>
      <c r="R6" s="1"/>
      <c r="S6" s="2"/>
      <c r="T6" s="2"/>
      <c r="U6" s="2"/>
      <c r="V6" s="2"/>
      <c r="W6" s="2"/>
      <c r="X6" s="2"/>
      <c r="Y6" s="2"/>
      <c r="Z6" s="2"/>
      <c r="AA6" s="2"/>
      <c r="AB6" s="2"/>
      <c r="AC6" s="2"/>
      <c r="AD6" s="2"/>
      <c r="AE6" s="2"/>
      <c r="AF6" s="2"/>
      <c r="AG6" s="2"/>
      <c r="AH6" s="2"/>
      <c r="AI6" s="2"/>
      <c r="AJ6" s="2"/>
      <c r="AK6" s="13"/>
      <c r="AL6" s="13"/>
      <c r="AM6" s="13"/>
      <c r="AN6" s="13"/>
      <c r="AO6" s="13"/>
      <c r="AP6" s="13"/>
      <c r="AQ6" s="14"/>
    </row>
    <row r="7" spans="1:44" ht="15.75" thickBot="1" x14ac:dyDescent="0.3">
      <c r="A7" s="396"/>
      <c r="B7" s="397"/>
      <c r="C7" s="397"/>
      <c r="D7" s="397"/>
      <c r="E7" s="397"/>
      <c r="F7" s="398"/>
      <c r="G7" s="382"/>
      <c r="H7" s="383"/>
      <c r="I7" s="383"/>
      <c r="J7" s="383"/>
      <c r="K7" s="3"/>
      <c r="L7" s="3"/>
      <c r="M7" s="3"/>
      <c r="N7" s="3"/>
      <c r="O7" s="3"/>
      <c r="P7" s="3"/>
      <c r="Q7" s="3"/>
      <c r="R7" s="3"/>
      <c r="S7" s="4"/>
      <c r="T7" s="4"/>
      <c r="U7" s="4"/>
      <c r="V7" s="4"/>
      <c r="W7" s="4"/>
      <c r="X7" s="4"/>
      <c r="Y7" s="4"/>
      <c r="Z7" s="4"/>
      <c r="AA7" s="4"/>
      <c r="AB7" s="4"/>
      <c r="AC7" s="4"/>
      <c r="AD7" s="4"/>
      <c r="AE7" s="4"/>
      <c r="AF7" s="4"/>
      <c r="AG7" s="4"/>
      <c r="AH7" s="4"/>
      <c r="AI7" s="4"/>
      <c r="AJ7" s="4"/>
      <c r="AK7" s="15"/>
      <c r="AL7" s="15"/>
      <c r="AM7" s="15"/>
      <c r="AN7" s="15"/>
      <c r="AO7" s="15"/>
      <c r="AP7" s="15"/>
      <c r="AQ7" s="16"/>
    </row>
    <row r="8" spans="1:44" ht="15.75" thickBot="1" x14ac:dyDescent="0.3">
      <c r="E8" s="371"/>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3"/>
      <c r="AK8" s="17"/>
      <c r="AL8" s="17"/>
      <c r="AM8" s="17"/>
      <c r="AN8" s="17"/>
      <c r="AO8" s="17"/>
      <c r="AP8" s="17"/>
      <c r="AQ8" s="17"/>
    </row>
    <row r="9" spans="1:44" ht="27" thickBot="1" x14ac:dyDescent="0.3">
      <c r="A9" s="403" t="s">
        <v>42</v>
      </c>
      <c r="B9" s="404"/>
      <c r="C9" s="404"/>
      <c r="D9" s="405"/>
      <c r="E9" s="399" t="s">
        <v>43</v>
      </c>
      <c r="F9" s="399"/>
      <c r="G9" s="399"/>
      <c r="H9" s="399"/>
      <c r="I9" s="399"/>
      <c r="J9" s="399"/>
      <c r="K9" s="399"/>
      <c r="L9" s="399"/>
      <c r="M9" s="399"/>
      <c r="N9" s="399"/>
      <c r="O9" s="399"/>
      <c r="P9" s="399"/>
      <c r="Q9" s="399"/>
      <c r="R9" s="399"/>
      <c r="S9" s="400" t="s">
        <v>2</v>
      </c>
      <c r="T9" s="401"/>
      <c r="U9" s="401"/>
      <c r="V9" s="401"/>
      <c r="W9" s="401"/>
      <c r="X9" s="401"/>
      <c r="Y9" s="401"/>
      <c r="Z9" s="401"/>
      <c r="AA9" s="401"/>
      <c r="AB9" s="401"/>
      <c r="AC9" s="401"/>
      <c r="AD9" s="402"/>
      <c r="AE9" s="18"/>
      <c r="AF9" s="18"/>
      <c r="AG9" s="18"/>
      <c r="AH9" s="18"/>
      <c r="AI9" s="399" t="s">
        <v>3</v>
      </c>
      <c r="AJ9" s="399"/>
      <c r="AK9" s="399"/>
      <c r="AL9" s="399"/>
      <c r="AM9" s="399"/>
      <c r="AN9" s="399"/>
      <c r="AO9" s="399"/>
      <c r="AP9" s="399"/>
      <c r="AQ9" s="399"/>
    </row>
    <row r="10" spans="1:44" ht="38.25" x14ac:dyDescent="0.25">
      <c r="A10" s="406" t="s">
        <v>1</v>
      </c>
      <c r="B10" s="406" t="s">
        <v>38</v>
      </c>
      <c r="C10" s="406" t="s">
        <v>39</v>
      </c>
      <c r="D10" s="406" t="s">
        <v>40</v>
      </c>
      <c r="E10" s="5" t="s">
        <v>4</v>
      </c>
      <c r="F10" s="362" t="s">
        <v>5</v>
      </c>
      <c r="G10" s="362" t="s">
        <v>6</v>
      </c>
      <c r="H10" s="365" t="s">
        <v>7</v>
      </c>
      <c r="I10" s="366" t="s">
        <v>8</v>
      </c>
      <c r="J10" s="362" t="s">
        <v>9</v>
      </c>
      <c r="K10" s="362" t="s">
        <v>10</v>
      </c>
      <c r="L10" s="367" t="s">
        <v>11</v>
      </c>
      <c r="M10" s="362" t="s">
        <v>12</v>
      </c>
      <c r="N10" s="362" t="s">
        <v>13</v>
      </c>
      <c r="O10" s="362" t="s">
        <v>14</v>
      </c>
      <c r="P10" s="362" t="s">
        <v>15</v>
      </c>
      <c r="Q10" s="363" t="s">
        <v>16</v>
      </c>
      <c r="R10" s="364"/>
      <c r="S10" s="357" t="s">
        <v>17</v>
      </c>
      <c r="T10" s="357"/>
      <c r="U10" s="357"/>
      <c r="V10" s="357"/>
      <c r="W10" s="357"/>
      <c r="X10" s="357"/>
      <c r="Y10" s="357"/>
      <c r="Z10" s="357"/>
      <c r="AA10" s="357"/>
      <c r="AB10" s="357"/>
      <c r="AC10" s="357"/>
      <c r="AD10" s="357"/>
      <c r="AE10" s="359" t="s">
        <v>27</v>
      </c>
      <c r="AF10" s="359" t="s">
        <v>28</v>
      </c>
      <c r="AG10" s="359" t="s">
        <v>29</v>
      </c>
      <c r="AH10" s="359" t="s">
        <v>30</v>
      </c>
      <c r="AI10" s="357" t="s">
        <v>18</v>
      </c>
      <c r="AJ10" s="357" t="s">
        <v>19</v>
      </c>
      <c r="AK10" s="357" t="s">
        <v>18</v>
      </c>
      <c r="AL10" s="357" t="s">
        <v>20</v>
      </c>
      <c r="AM10" s="357" t="s">
        <v>18</v>
      </c>
      <c r="AN10" s="357" t="s">
        <v>21</v>
      </c>
      <c r="AO10" s="357" t="s">
        <v>18</v>
      </c>
      <c r="AP10" s="357" t="s">
        <v>22</v>
      </c>
      <c r="AQ10" s="357" t="s">
        <v>23</v>
      </c>
    </row>
    <row r="11" spans="1:44" ht="27.75" customHeight="1" x14ac:dyDescent="0.25">
      <c r="A11" s="407"/>
      <c r="B11" s="407"/>
      <c r="C11" s="407"/>
      <c r="D11" s="407"/>
      <c r="E11" s="6" t="s">
        <v>24</v>
      </c>
      <c r="F11" s="362"/>
      <c r="G11" s="362"/>
      <c r="H11" s="365"/>
      <c r="I11" s="366"/>
      <c r="J11" s="362"/>
      <c r="K11" s="362"/>
      <c r="L11" s="368"/>
      <c r="M11" s="362"/>
      <c r="N11" s="362"/>
      <c r="O11" s="362"/>
      <c r="P11" s="362"/>
      <c r="Q11" s="6" t="s">
        <v>25</v>
      </c>
      <c r="R11" s="6" t="s">
        <v>26</v>
      </c>
      <c r="S11" s="7">
        <v>42400</v>
      </c>
      <c r="T11" s="7">
        <v>42429</v>
      </c>
      <c r="U11" s="7">
        <v>42460</v>
      </c>
      <c r="V11" s="7">
        <v>42490</v>
      </c>
      <c r="W11" s="7">
        <v>42521</v>
      </c>
      <c r="X11" s="7">
        <v>42551</v>
      </c>
      <c r="Y11" s="7">
        <v>42582</v>
      </c>
      <c r="Z11" s="7">
        <v>42613</v>
      </c>
      <c r="AA11" s="7">
        <v>42643</v>
      </c>
      <c r="AB11" s="7">
        <v>42674</v>
      </c>
      <c r="AC11" s="7">
        <v>42704</v>
      </c>
      <c r="AD11" s="7">
        <v>42735</v>
      </c>
      <c r="AE11" s="360"/>
      <c r="AF11" s="360"/>
      <c r="AG11" s="360"/>
      <c r="AH11" s="360"/>
      <c r="AI11" s="358"/>
      <c r="AJ11" s="358"/>
      <c r="AK11" s="358"/>
      <c r="AL11" s="358"/>
      <c r="AM11" s="358"/>
      <c r="AN11" s="358"/>
      <c r="AO11" s="358"/>
      <c r="AP11" s="358"/>
      <c r="AQ11" s="358"/>
    </row>
    <row r="12" spans="1:44" ht="15.75" thickBot="1" x14ac:dyDescent="0.3">
      <c r="A12" s="408"/>
      <c r="B12" s="408"/>
      <c r="C12" s="408"/>
      <c r="D12" s="408"/>
      <c r="E12" s="501" t="s">
        <v>633</v>
      </c>
      <c r="F12" s="502"/>
      <c r="G12" s="362"/>
      <c r="H12" s="362"/>
      <c r="I12" s="362"/>
      <c r="J12" s="362"/>
      <c r="K12" s="362"/>
      <c r="L12" s="362"/>
      <c r="M12" s="362"/>
      <c r="N12" s="362"/>
      <c r="O12" s="362"/>
      <c r="P12" s="362"/>
      <c r="Q12" s="362"/>
      <c r="R12" s="362"/>
      <c r="S12" s="7"/>
      <c r="T12" s="7"/>
      <c r="U12" s="7"/>
      <c r="V12" s="7"/>
      <c r="W12" s="7"/>
      <c r="X12" s="7"/>
      <c r="Y12" s="7"/>
      <c r="Z12" s="7"/>
      <c r="AA12" s="7"/>
      <c r="AB12" s="7"/>
      <c r="AC12" s="7"/>
      <c r="AD12" s="7"/>
      <c r="AE12" s="361"/>
      <c r="AF12" s="361"/>
      <c r="AG12" s="361"/>
      <c r="AH12" s="361"/>
      <c r="AI12" s="8"/>
      <c r="AJ12" s="8"/>
      <c r="AK12" s="8"/>
      <c r="AL12" s="8"/>
      <c r="AM12" s="8"/>
      <c r="AN12" s="8"/>
      <c r="AO12" s="8"/>
      <c r="AP12" s="8"/>
      <c r="AQ12" s="8"/>
    </row>
    <row r="13" spans="1:44" x14ac:dyDescent="0.25">
      <c r="A13" s="409"/>
      <c r="B13" s="409"/>
      <c r="C13" s="409"/>
      <c r="D13" s="410"/>
      <c r="E13" s="354"/>
      <c r="F13" s="355"/>
      <c r="G13" s="355"/>
      <c r="H13" s="355"/>
      <c r="I13" s="355"/>
      <c r="J13" s="355"/>
      <c r="K13" s="355"/>
      <c r="L13" s="355"/>
      <c r="M13" s="355"/>
      <c r="N13" s="355"/>
      <c r="O13" s="355"/>
      <c r="P13" s="355"/>
      <c r="Q13" s="355"/>
      <c r="R13" s="356"/>
      <c r="S13" s="8"/>
      <c r="T13" s="8"/>
      <c r="U13" s="8"/>
      <c r="V13" s="8"/>
      <c r="W13" s="8"/>
      <c r="X13" s="8"/>
      <c r="Y13" s="8"/>
      <c r="Z13" s="8"/>
      <c r="AA13" s="8"/>
      <c r="AB13" s="8"/>
      <c r="AC13" s="8"/>
      <c r="AD13" s="9"/>
      <c r="AE13" s="9"/>
      <c r="AF13" s="9"/>
      <c r="AG13" s="9"/>
      <c r="AH13" s="9"/>
      <c r="AI13" s="10" t="e">
        <f>AVERAGE(AI14:AI25)</f>
        <v>#VALUE!</v>
      </c>
      <c r="AJ13" s="11"/>
      <c r="AK13" s="10" t="e">
        <f>AVERAGE(AK14:AK25)</f>
        <v>#DIV/0!</v>
      </c>
      <c r="AL13" s="11"/>
      <c r="AM13" s="10" t="e">
        <f>AVERAGE(AM14:AM25)</f>
        <v>#DIV/0!</v>
      </c>
      <c r="AN13" s="11"/>
      <c r="AO13" s="10" t="e">
        <f>AVERAGE(AO14:AO25)</f>
        <v>#VALUE!</v>
      </c>
      <c r="AP13" s="11"/>
      <c r="AQ13" s="10" t="e">
        <f>AVERAGE(AQ14:AQ25)</f>
        <v>#VALUE!</v>
      </c>
      <c r="AR13" s="12"/>
    </row>
    <row r="14" spans="1:44" ht="42.75" customHeight="1" x14ac:dyDescent="0.25">
      <c r="A14" s="415" t="s">
        <v>110</v>
      </c>
      <c r="B14" s="415" t="s">
        <v>111</v>
      </c>
      <c r="C14" s="503" t="s">
        <v>112</v>
      </c>
      <c r="D14" s="415" t="s">
        <v>113</v>
      </c>
      <c r="E14" s="504">
        <v>0.05</v>
      </c>
      <c r="F14" s="496" t="s">
        <v>91</v>
      </c>
      <c r="G14" s="462"/>
      <c r="H14" s="139" t="s">
        <v>44</v>
      </c>
      <c r="I14" s="145">
        <v>0.2</v>
      </c>
      <c r="J14" s="462" t="s">
        <v>209</v>
      </c>
      <c r="K14" s="498" t="s">
        <v>208</v>
      </c>
      <c r="L14" s="462" t="s">
        <v>47</v>
      </c>
      <c r="M14" s="462"/>
      <c r="N14" s="462" t="s">
        <v>104</v>
      </c>
      <c r="O14" s="493">
        <v>0</v>
      </c>
      <c r="P14" s="478">
        <v>0</v>
      </c>
      <c r="Q14" s="453" t="s">
        <v>48</v>
      </c>
      <c r="R14" s="453" t="s">
        <v>49</v>
      </c>
      <c r="S14" s="490"/>
      <c r="T14" s="490"/>
      <c r="U14" s="490"/>
      <c r="V14" s="490"/>
      <c r="W14" s="490"/>
      <c r="X14" s="490"/>
      <c r="Y14" s="490"/>
      <c r="Z14" s="490"/>
      <c r="AA14" s="490"/>
      <c r="AB14" s="490"/>
      <c r="AC14" s="490"/>
      <c r="AD14" s="490"/>
      <c r="AE14" s="487"/>
      <c r="AF14" s="487"/>
      <c r="AG14" s="487"/>
      <c r="AH14" s="487"/>
      <c r="AI14" s="423" t="e">
        <f>1/K14</f>
        <v>#VALUE!</v>
      </c>
      <c r="AJ14" s="438"/>
      <c r="AK14" s="423" t="e">
        <f>1/M14</f>
        <v>#DIV/0!</v>
      </c>
      <c r="AL14" s="438"/>
      <c r="AM14" s="423" t="e">
        <f>1/O14</f>
        <v>#DIV/0!</v>
      </c>
      <c r="AN14" s="438"/>
      <c r="AO14" s="423" t="e">
        <f>1/Q14</f>
        <v>#VALUE!</v>
      </c>
      <c r="AP14" s="438"/>
      <c r="AQ14" s="423" t="e">
        <f>SUM(AI14+AK14+AM14+AO14)</f>
        <v>#VALUE!</v>
      </c>
      <c r="AR14" s="12"/>
    </row>
    <row r="15" spans="1:44" ht="33" customHeight="1" x14ac:dyDescent="0.25">
      <c r="A15" s="415"/>
      <c r="B15" s="415"/>
      <c r="C15" s="412"/>
      <c r="D15" s="415"/>
      <c r="E15" s="505"/>
      <c r="F15" s="497"/>
      <c r="G15" s="463"/>
      <c r="H15" s="139" t="s">
        <v>92</v>
      </c>
      <c r="I15" s="145">
        <v>0.2</v>
      </c>
      <c r="J15" s="463"/>
      <c r="K15" s="499"/>
      <c r="L15" s="463"/>
      <c r="M15" s="463"/>
      <c r="N15" s="463"/>
      <c r="O15" s="494"/>
      <c r="P15" s="479"/>
      <c r="Q15" s="454"/>
      <c r="R15" s="454"/>
      <c r="S15" s="491"/>
      <c r="T15" s="491"/>
      <c r="U15" s="491"/>
      <c r="V15" s="491"/>
      <c r="W15" s="491"/>
      <c r="X15" s="491"/>
      <c r="Y15" s="491"/>
      <c r="Z15" s="491"/>
      <c r="AA15" s="491"/>
      <c r="AB15" s="491"/>
      <c r="AC15" s="491"/>
      <c r="AD15" s="491"/>
      <c r="AE15" s="488"/>
      <c r="AF15" s="488"/>
      <c r="AG15" s="488"/>
      <c r="AH15" s="488"/>
      <c r="AI15" s="424"/>
      <c r="AJ15" s="439"/>
      <c r="AK15" s="424"/>
      <c r="AL15" s="439"/>
      <c r="AM15" s="424"/>
      <c r="AN15" s="439"/>
      <c r="AO15" s="424"/>
      <c r="AP15" s="439"/>
      <c r="AQ15" s="424"/>
      <c r="AR15" s="12"/>
    </row>
    <row r="16" spans="1:44" ht="46.5" customHeight="1" x14ac:dyDescent="0.25">
      <c r="A16" s="415"/>
      <c r="B16" s="415"/>
      <c r="C16" s="412"/>
      <c r="D16" s="415"/>
      <c r="E16" s="505"/>
      <c r="F16" s="497"/>
      <c r="G16" s="463"/>
      <c r="H16" s="139" t="s">
        <v>93</v>
      </c>
      <c r="I16" s="145">
        <v>0.2</v>
      </c>
      <c r="J16" s="463"/>
      <c r="K16" s="499"/>
      <c r="L16" s="463"/>
      <c r="M16" s="463"/>
      <c r="N16" s="463"/>
      <c r="O16" s="494"/>
      <c r="P16" s="479"/>
      <c r="Q16" s="454"/>
      <c r="R16" s="454"/>
      <c r="S16" s="491"/>
      <c r="T16" s="491"/>
      <c r="U16" s="491"/>
      <c r="V16" s="491"/>
      <c r="W16" s="491"/>
      <c r="X16" s="491"/>
      <c r="Y16" s="491"/>
      <c r="Z16" s="491"/>
      <c r="AA16" s="491"/>
      <c r="AB16" s="491"/>
      <c r="AC16" s="491"/>
      <c r="AD16" s="491"/>
      <c r="AE16" s="488"/>
      <c r="AF16" s="488"/>
      <c r="AG16" s="488"/>
      <c r="AH16" s="488"/>
      <c r="AI16" s="424"/>
      <c r="AJ16" s="439"/>
      <c r="AK16" s="424"/>
      <c r="AL16" s="439"/>
      <c r="AM16" s="424"/>
      <c r="AN16" s="439"/>
      <c r="AO16" s="424"/>
      <c r="AP16" s="439"/>
      <c r="AQ16" s="424"/>
      <c r="AR16" s="12"/>
    </row>
    <row r="17" spans="1:44" ht="45" customHeight="1" x14ac:dyDescent="0.25">
      <c r="A17" s="415"/>
      <c r="B17" s="415"/>
      <c r="C17" s="412"/>
      <c r="D17" s="415"/>
      <c r="E17" s="505"/>
      <c r="F17" s="497"/>
      <c r="G17" s="463"/>
      <c r="H17" s="139" t="s">
        <v>206</v>
      </c>
      <c r="I17" s="145">
        <v>0.2</v>
      </c>
      <c r="J17" s="463"/>
      <c r="K17" s="499"/>
      <c r="L17" s="463"/>
      <c r="M17" s="463"/>
      <c r="N17" s="463"/>
      <c r="O17" s="494"/>
      <c r="P17" s="479"/>
      <c r="Q17" s="454"/>
      <c r="R17" s="454"/>
      <c r="S17" s="491"/>
      <c r="T17" s="491"/>
      <c r="U17" s="491"/>
      <c r="V17" s="491"/>
      <c r="W17" s="491"/>
      <c r="X17" s="491"/>
      <c r="Y17" s="491"/>
      <c r="Z17" s="491"/>
      <c r="AA17" s="491"/>
      <c r="AB17" s="491"/>
      <c r="AC17" s="491"/>
      <c r="AD17" s="491"/>
      <c r="AE17" s="488"/>
      <c r="AF17" s="488"/>
      <c r="AG17" s="488"/>
      <c r="AH17" s="488"/>
      <c r="AI17" s="424"/>
      <c r="AJ17" s="439"/>
      <c r="AK17" s="424"/>
      <c r="AL17" s="439"/>
      <c r="AM17" s="424"/>
      <c r="AN17" s="439"/>
      <c r="AO17" s="424"/>
      <c r="AP17" s="439"/>
      <c r="AQ17" s="424"/>
      <c r="AR17" s="12"/>
    </row>
    <row r="18" spans="1:44" ht="45.75" customHeight="1" thickBot="1" x14ac:dyDescent="0.3">
      <c r="A18" s="415"/>
      <c r="B18" s="415"/>
      <c r="C18" s="412"/>
      <c r="D18" s="415"/>
      <c r="E18" s="505"/>
      <c r="F18" s="497"/>
      <c r="G18" s="463"/>
      <c r="H18" s="146" t="s">
        <v>207</v>
      </c>
      <c r="I18" s="147">
        <v>0.2</v>
      </c>
      <c r="J18" s="463"/>
      <c r="K18" s="499"/>
      <c r="L18" s="463"/>
      <c r="M18" s="463"/>
      <c r="N18" s="463"/>
      <c r="O18" s="494"/>
      <c r="P18" s="479"/>
      <c r="Q18" s="454"/>
      <c r="R18" s="454"/>
      <c r="S18" s="491"/>
      <c r="T18" s="491"/>
      <c r="U18" s="491"/>
      <c r="V18" s="491"/>
      <c r="W18" s="491"/>
      <c r="X18" s="491"/>
      <c r="Y18" s="491"/>
      <c r="Z18" s="491"/>
      <c r="AA18" s="491"/>
      <c r="AB18" s="491"/>
      <c r="AC18" s="491"/>
      <c r="AD18" s="491"/>
      <c r="AE18" s="488"/>
      <c r="AF18" s="488"/>
      <c r="AG18" s="488"/>
      <c r="AH18" s="488"/>
      <c r="AI18" s="424"/>
      <c r="AJ18" s="439"/>
      <c r="AK18" s="424"/>
      <c r="AL18" s="439"/>
      <c r="AM18" s="424"/>
      <c r="AN18" s="439"/>
      <c r="AO18" s="424"/>
      <c r="AP18" s="439"/>
      <c r="AQ18" s="424"/>
      <c r="AR18" s="12"/>
    </row>
    <row r="19" spans="1:44" ht="22.5" customHeight="1" thickBot="1" x14ac:dyDescent="0.3">
      <c r="A19" s="415"/>
      <c r="B19" s="415"/>
      <c r="C19" s="413"/>
      <c r="D19" s="416"/>
      <c r="E19" s="506"/>
      <c r="F19" s="497"/>
      <c r="G19" s="464"/>
      <c r="H19" s="148"/>
      <c r="I19" s="149">
        <f>SUM(I14:I18)</f>
        <v>1</v>
      </c>
      <c r="J19" s="464"/>
      <c r="K19" s="500"/>
      <c r="L19" s="464"/>
      <c r="M19" s="464"/>
      <c r="N19" s="464"/>
      <c r="O19" s="495"/>
      <c r="P19" s="480"/>
      <c r="Q19" s="455"/>
      <c r="R19" s="455"/>
      <c r="S19" s="492"/>
      <c r="T19" s="492"/>
      <c r="U19" s="492"/>
      <c r="V19" s="492"/>
      <c r="W19" s="492"/>
      <c r="X19" s="492"/>
      <c r="Y19" s="492"/>
      <c r="Z19" s="492"/>
      <c r="AA19" s="492"/>
      <c r="AB19" s="492"/>
      <c r="AC19" s="492"/>
      <c r="AD19" s="492"/>
      <c r="AE19" s="489"/>
      <c r="AF19" s="489"/>
      <c r="AG19" s="489"/>
      <c r="AH19" s="489"/>
      <c r="AI19" s="425"/>
      <c r="AJ19" s="440"/>
      <c r="AK19" s="425"/>
      <c r="AL19" s="440"/>
      <c r="AM19" s="425"/>
      <c r="AN19" s="440"/>
      <c r="AO19" s="425"/>
      <c r="AP19" s="440"/>
      <c r="AQ19" s="425"/>
      <c r="AR19" s="12"/>
    </row>
    <row r="20" spans="1:44" ht="27.75" customHeight="1" x14ac:dyDescent="0.25">
      <c r="A20" s="415"/>
      <c r="B20" s="415"/>
      <c r="C20" s="414" t="s">
        <v>108</v>
      </c>
      <c r="D20" s="456"/>
      <c r="E20" s="459">
        <v>0.05</v>
      </c>
      <c r="F20" s="462" t="s">
        <v>116</v>
      </c>
      <c r="G20" s="444"/>
      <c r="H20" s="150" t="s">
        <v>106</v>
      </c>
      <c r="I20" s="145">
        <v>0.2</v>
      </c>
      <c r="J20" s="447" t="s">
        <v>101</v>
      </c>
      <c r="K20" s="481" t="s">
        <v>210</v>
      </c>
      <c r="L20" s="484" t="s">
        <v>117</v>
      </c>
      <c r="M20" s="447"/>
      <c r="N20" s="462" t="s">
        <v>115</v>
      </c>
      <c r="O20" s="478">
        <v>0</v>
      </c>
      <c r="P20" s="478">
        <v>0</v>
      </c>
      <c r="Q20" s="453" t="s">
        <v>50</v>
      </c>
      <c r="R20" s="453" t="s">
        <v>49</v>
      </c>
      <c r="S20" s="441"/>
      <c r="T20" s="441"/>
      <c r="U20" s="441"/>
      <c r="V20" s="441"/>
      <c r="W20" s="441"/>
      <c r="X20" s="441"/>
      <c r="Y20" s="441"/>
      <c r="Z20" s="441"/>
      <c r="AA20" s="441"/>
      <c r="AB20" s="441"/>
      <c r="AC20" s="441"/>
      <c r="AD20" s="441"/>
      <c r="AE20" s="435"/>
      <c r="AF20" s="435"/>
      <c r="AG20" s="435"/>
      <c r="AH20" s="435"/>
      <c r="AI20" s="423" t="e">
        <f>1/K20</f>
        <v>#VALUE!</v>
      </c>
      <c r="AJ20" s="438"/>
      <c r="AK20" s="423" t="e">
        <f>1/M20</f>
        <v>#DIV/0!</v>
      </c>
      <c r="AL20" s="426"/>
      <c r="AM20" s="423" t="e">
        <f>1/O20</f>
        <v>#DIV/0!</v>
      </c>
      <c r="AN20" s="151"/>
      <c r="AO20" s="423" t="e">
        <f>1/Q20</f>
        <v>#VALUE!</v>
      </c>
      <c r="AP20" s="475"/>
      <c r="AQ20" s="423" t="e">
        <f>SUM(AI20+AK20+AM20+AO20)</f>
        <v>#VALUE!</v>
      </c>
      <c r="AR20" s="12"/>
    </row>
    <row r="21" spans="1:44" ht="27.75" customHeight="1" x14ac:dyDescent="0.25">
      <c r="A21" s="415"/>
      <c r="B21" s="415"/>
      <c r="C21" s="415"/>
      <c r="D21" s="457"/>
      <c r="E21" s="460"/>
      <c r="F21" s="463"/>
      <c r="G21" s="445"/>
      <c r="H21" s="150" t="s">
        <v>100</v>
      </c>
      <c r="I21" s="145">
        <v>0.2</v>
      </c>
      <c r="J21" s="448"/>
      <c r="K21" s="482"/>
      <c r="L21" s="485"/>
      <c r="M21" s="448"/>
      <c r="N21" s="463"/>
      <c r="O21" s="479"/>
      <c r="P21" s="479"/>
      <c r="Q21" s="454"/>
      <c r="R21" s="454"/>
      <c r="S21" s="442"/>
      <c r="T21" s="442"/>
      <c r="U21" s="442"/>
      <c r="V21" s="442"/>
      <c r="W21" s="442"/>
      <c r="X21" s="442"/>
      <c r="Y21" s="442"/>
      <c r="Z21" s="442"/>
      <c r="AA21" s="442"/>
      <c r="AB21" s="442"/>
      <c r="AC21" s="442"/>
      <c r="AD21" s="442"/>
      <c r="AE21" s="436"/>
      <c r="AF21" s="436"/>
      <c r="AG21" s="436"/>
      <c r="AH21" s="436"/>
      <c r="AI21" s="424"/>
      <c r="AJ21" s="439"/>
      <c r="AK21" s="424"/>
      <c r="AL21" s="427"/>
      <c r="AM21" s="424"/>
      <c r="AN21" s="476"/>
      <c r="AO21" s="424"/>
      <c r="AP21" s="476"/>
      <c r="AQ21" s="424"/>
      <c r="AR21" s="12"/>
    </row>
    <row r="22" spans="1:44" ht="27.75" customHeight="1" x14ac:dyDescent="0.25">
      <c r="A22" s="415"/>
      <c r="B22" s="415"/>
      <c r="C22" s="415"/>
      <c r="D22" s="457"/>
      <c r="E22" s="460"/>
      <c r="F22" s="463"/>
      <c r="G22" s="445"/>
      <c r="H22" s="150" t="s">
        <v>45</v>
      </c>
      <c r="I22" s="145">
        <v>0.2</v>
      </c>
      <c r="J22" s="448"/>
      <c r="K22" s="482"/>
      <c r="L22" s="485"/>
      <c r="M22" s="448"/>
      <c r="N22" s="463"/>
      <c r="O22" s="479"/>
      <c r="P22" s="479"/>
      <c r="Q22" s="454"/>
      <c r="R22" s="454"/>
      <c r="S22" s="442"/>
      <c r="T22" s="442"/>
      <c r="U22" s="442"/>
      <c r="V22" s="442"/>
      <c r="W22" s="442"/>
      <c r="X22" s="442"/>
      <c r="Y22" s="442"/>
      <c r="Z22" s="442"/>
      <c r="AA22" s="442"/>
      <c r="AB22" s="442"/>
      <c r="AC22" s="442"/>
      <c r="AD22" s="442"/>
      <c r="AE22" s="436"/>
      <c r="AF22" s="436"/>
      <c r="AG22" s="436"/>
      <c r="AH22" s="436"/>
      <c r="AI22" s="424"/>
      <c r="AJ22" s="439"/>
      <c r="AK22" s="424"/>
      <c r="AL22" s="427"/>
      <c r="AM22" s="424"/>
      <c r="AN22" s="476"/>
      <c r="AO22" s="424"/>
      <c r="AP22" s="476"/>
      <c r="AQ22" s="424"/>
      <c r="AR22" s="12"/>
    </row>
    <row r="23" spans="1:44" ht="27.75" customHeight="1" x14ac:dyDescent="0.25">
      <c r="A23" s="415"/>
      <c r="B23" s="415"/>
      <c r="C23" s="415"/>
      <c r="D23" s="457"/>
      <c r="E23" s="460"/>
      <c r="F23" s="463"/>
      <c r="G23" s="445"/>
      <c r="H23" s="150" t="s">
        <v>105</v>
      </c>
      <c r="I23" s="145">
        <v>0.2</v>
      </c>
      <c r="J23" s="448"/>
      <c r="K23" s="482"/>
      <c r="L23" s="485"/>
      <c r="M23" s="448"/>
      <c r="N23" s="463"/>
      <c r="O23" s="479"/>
      <c r="P23" s="479"/>
      <c r="Q23" s="454"/>
      <c r="R23" s="454"/>
      <c r="S23" s="442"/>
      <c r="T23" s="442"/>
      <c r="U23" s="442"/>
      <c r="V23" s="442"/>
      <c r="W23" s="442"/>
      <c r="X23" s="442"/>
      <c r="Y23" s="442"/>
      <c r="Z23" s="442"/>
      <c r="AA23" s="442"/>
      <c r="AB23" s="442"/>
      <c r="AC23" s="442"/>
      <c r="AD23" s="442"/>
      <c r="AE23" s="436"/>
      <c r="AF23" s="436"/>
      <c r="AG23" s="436"/>
      <c r="AH23" s="436"/>
      <c r="AI23" s="424"/>
      <c r="AJ23" s="439"/>
      <c r="AK23" s="424"/>
      <c r="AL23" s="427"/>
      <c r="AM23" s="424"/>
      <c r="AN23" s="476"/>
      <c r="AO23" s="424"/>
      <c r="AP23" s="476"/>
      <c r="AQ23" s="424"/>
      <c r="AR23" s="12"/>
    </row>
    <row r="24" spans="1:44" ht="38.25" customHeight="1" thickBot="1" x14ac:dyDescent="0.3">
      <c r="A24" s="415"/>
      <c r="B24" s="415"/>
      <c r="C24" s="415"/>
      <c r="D24" s="457"/>
      <c r="E24" s="460"/>
      <c r="F24" s="463"/>
      <c r="G24" s="445"/>
      <c r="H24" s="152" t="s">
        <v>46</v>
      </c>
      <c r="I24" s="147">
        <v>0.2</v>
      </c>
      <c r="J24" s="448"/>
      <c r="K24" s="482"/>
      <c r="L24" s="485"/>
      <c r="M24" s="448"/>
      <c r="N24" s="463"/>
      <c r="O24" s="479"/>
      <c r="P24" s="479"/>
      <c r="Q24" s="454"/>
      <c r="R24" s="454"/>
      <c r="S24" s="442"/>
      <c r="T24" s="442"/>
      <c r="U24" s="442"/>
      <c r="V24" s="442"/>
      <c r="W24" s="442"/>
      <c r="X24" s="442"/>
      <c r="Y24" s="442"/>
      <c r="Z24" s="442"/>
      <c r="AA24" s="442"/>
      <c r="AB24" s="442"/>
      <c r="AC24" s="442"/>
      <c r="AD24" s="442"/>
      <c r="AE24" s="436"/>
      <c r="AF24" s="436"/>
      <c r="AG24" s="436"/>
      <c r="AH24" s="436"/>
      <c r="AI24" s="424"/>
      <c r="AJ24" s="439"/>
      <c r="AK24" s="424"/>
      <c r="AL24" s="427"/>
      <c r="AM24" s="424"/>
      <c r="AN24" s="476"/>
      <c r="AO24" s="424"/>
      <c r="AP24" s="476"/>
      <c r="AQ24" s="424"/>
      <c r="AR24" s="12"/>
    </row>
    <row r="25" spans="1:44" ht="21.75" customHeight="1" thickBot="1" x14ac:dyDescent="0.3">
      <c r="A25" s="415"/>
      <c r="B25" s="415"/>
      <c r="C25" s="415"/>
      <c r="D25" s="457"/>
      <c r="E25" s="461"/>
      <c r="F25" s="464"/>
      <c r="G25" s="446"/>
      <c r="H25" s="153"/>
      <c r="I25" s="149">
        <f>SUM(I20:I24)</f>
        <v>1</v>
      </c>
      <c r="J25" s="449"/>
      <c r="K25" s="483"/>
      <c r="L25" s="486"/>
      <c r="M25" s="449"/>
      <c r="N25" s="464"/>
      <c r="O25" s="480"/>
      <c r="P25" s="480"/>
      <c r="Q25" s="455"/>
      <c r="R25" s="455"/>
      <c r="S25" s="443"/>
      <c r="T25" s="443"/>
      <c r="U25" s="443"/>
      <c r="V25" s="443"/>
      <c r="W25" s="443"/>
      <c r="X25" s="443"/>
      <c r="Y25" s="443"/>
      <c r="Z25" s="443"/>
      <c r="AA25" s="443"/>
      <c r="AB25" s="443"/>
      <c r="AC25" s="443"/>
      <c r="AD25" s="443"/>
      <c r="AE25" s="437"/>
      <c r="AF25" s="437"/>
      <c r="AG25" s="437"/>
      <c r="AH25" s="437"/>
      <c r="AI25" s="425"/>
      <c r="AJ25" s="440"/>
      <c r="AK25" s="425"/>
      <c r="AL25" s="428"/>
      <c r="AM25" s="425"/>
      <c r="AN25" s="477"/>
      <c r="AO25" s="425"/>
      <c r="AP25" s="477"/>
      <c r="AQ25" s="425"/>
      <c r="AR25" s="12"/>
    </row>
    <row r="26" spans="1:44" ht="42.75" customHeight="1" x14ac:dyDescent="0.25">
      <c r="A26" s="709" t="s">
        <v>110</v>
      </c>
      <c r="B26" s="709" t="s">
        <v>597</v>
      </c>
      <c r="C26" s="709" t="s">
        <v>598</v>
      </c>
      <c r="D26" s="709" t="s">
        <v>599</v>
      </c>
      <c r="E26" s="715">
        <v>0.35</v>
      </c>
      <c r="F26" s="339" t="s">
        <v>600</v>
      </c>
      <c r="G26" s="555" t="s">
        <v>601</v>
      </c>
      <c r="H26" s="311" t="s">
        <v>602</v>
      </c>
      <c r="I26" s="145">
        <v>0.15</v>
      </c>
      <c r="J26" s="312" t="s">
        <v>603</v>
      </c>
      <c r="K26" s="718">
        <v>1</v>
      </c>
      <c r="L26" s="555" t="s">
        <v>604</v>
      </c>
      <c r="M26" s="555" t="s">
        <v>605</v>
      </c>
      <c r="N26" s="555" t="s">
        <v>606</v>
      </c>
      <c r="O26" s="586">
        <v>141365102120</v>
      </c>
      <c r="P26" s="722">
        <v>90984365385</v>
      </c>
      <c r="Q26" s="582">
        <v>44562</v>
      </c>
      <c r="R26" s="582">
        <v>44926</v>
      </c>
      <c r="S26" s="552"/>
      <c r="T26" s="552"/>
      <c r="U26" s="552"/>
      <c r="V26" s="552"/>
      <c r="W26" s="552"/>
      <c r="X26" s="552"/>
      <c r="Y26" s="552"/>
      <c r="Z26" s="552"/>
      <c r="AA26" s="552"/>
      <c r="AB26" s="552"/>
      <c r="AC26" s="552"/>
      <c r="AD26" s="552"/>
      <c r="AE26" s="564"/>
      <c r="AF26" s="564"/>
      <c r="AG26" s="564"/>
      <c r="AH26" s="564"/>
      <c r="AI26" s="429">
        <f>1/K26</f>
        <v>1</v>
      </c>
      <c r="AJ26" s="567"/>
      <c r="AK26" s="429" t="e">
        <f>1/M26</f>
        <v>#VALUE!</v>
      </c>
      <c r="AL26" s="570"/>
      <c r="AM26" s="429">
        <f>1/O26</f>
        <v>7.0738816370049678E-12</v>
      </c>
      <c r="AN26" s="181"/>
      <c r="AO26" s="429">
        <f>1/Q26</f>
        <v>2.2440644495309906E-5</v>
      </c>
      <c r="AP26" s="432"/>
      <c r="AQ26" s="429" t="e">
        <f>SUM(AI26+AK26+AM26+AO26)</f>
        <v>#VALUE!</v>
      </c>
      <c r="AR26" s="12"/>
    </row>
    <row r="27" spans="1:44" ht="63.75" x14ac:dyDescent="0.25">
      <c r="A27" s="710"/>
      <c r="B27" s="710"/>
      <c r="C27" s="710"/>
      <c r="D27" s="710"/>
      <c r="E27" s="716"/>
      <c r="F27" s="340"/>
      <c r="G27" s="556"/>
      <c r="H27" s="311" t="s">
        <v>607</v>
      </c>
      <c r="I27" s="145">
        <v>0.2</v>
      </c>
      <c r="J27" s="312" t="s">
        <v>608</v>
      </c>
      <c r="K27" s="719"/>
      <c r="L27" s="556"/>
      <c r="M27" s="556"/>
      <c r="N27" s="556"/>
      <c r="O27" s="587"/>
      <c r="P27" s="719">
        <f>P28+P109+P115+P162</f>
        <v>0</v>
      </c>
      <c r="Q27" s="588"/>
      <c r="R27" s="588"/>
      <c r="S27" s="553"/>
      <c r="T27" s="553"/>
      <c r="U27" s="553"/>
      <c r="V27" s="553"/>
      <c r="W27" s="553"/>
      <c r="X27" s="553"/>
      <c r="Y27" s="553"/>
      <c r="Z27" s="553"/>
      <c r="AA27" s="553"/>
      <c r="AB27" s="553"/>
      <c r="AC27" s="553"/>
      <c r="AD27" s="553"/>
      <c r="AE27" s="565"/>
      <c r="AF27" s="565"/>
      <c r="AG27" s="565"/>
      <c r="AH27" s="565"/>
      <c r="AI27" s="430"/>
      <c r="AJ27" s="568"/>
      <c r="AK27" s="430"/>
      <c r="AL27" s="571"/>
      <c r="AM27" s="430"/>
      <c r="AN27" s="433"/>
      <c r="AO27" s="430"/>
      <c r="AP27" s="433"/>
      <c r="AQ27" s="430"/>
      <c r="AR27" s="12"/>
    </row>
    <row r="28" spans="1:44" ht="76.5" x14ac:dyDescent="0.25">
      <c r="A28" s="710"/>
      <c r="B28" s="710"/>
      <c r="C28" s="710"/>
      <c r="D28" s="710"/>
      <c r="E28" s="716"/>
      <c r="F28" s="340"/>
      <c r="G28" s="556"/>
      <c r="H28" s="311" t="s">
        <v>609</v>
      </c>
      <c r="I28" s="145">
        <v>0.2</v>
      </c>
      <c r="J28" s="312" t="s">
        <v>610</v>
      </c>
      <c r="K28" s="719"/>
      <c r="L28" s="556"/>
      <c r="M28" s="556"/>
      <c r="N28" s="556"/>
      <c r="O28" s="587"/>
      <c r="P28" s="719">
        <f>P29+P110+P116+P163</f>
        <v>0</v>
      </c>
      <c r="Q28" s="588"/>
      <c r="R28" s="588"/>
      <c r="S28" s="553"/>
      <c r="T28" s="553"/>
      <c r="U28" s="553"/>
      <c r="V28" s="553"/>
      <c r="W28" s="553"/>
      <c r="X28" s="553"/>
      <c r="Y28" s="553"/>
      <c r="Z28" s="553"/>
      <c r="AA28" s="553"/>
      <c r="AB28" s="553"/>
      <c r="AC28" s="553"/>
      <c r="AD28" s="553"/>
      <c r="AE28" s="565"/>
      <c r="AF28" s="565"/>
      <c r="AG28" s="565"/>
      <c r="AH28" s="565"/>
      <c r="AI28" s="430"/>
      <c r="AJ28" s="568"/>
      <c r="AK28" s="430"/>
      <c r="AL28" s="571"/>
      <c r="AM28" s="430"/>
      <c r="AN28" s="433"/>
      <c r="AO28" s="430"/>
      <c r="AP28" s="433"/>
      <c r="AQ28" s="430"/>
      <c r="AR28" s="12"/>
    </row>
    <row r="29" spans="1:44" ht="153" x14ac:dyDescent="0.25">
      <c r="A29" s="710"/>
      <c r="B29" s="710"/>
      <c r="C29" s="710"/>
      <c r="D29" s="710"/>
      <c r="E29" s="716"/>
      <c r="F29" s="340"/>
      <c r="G29" s="556"/>
      <c r="H29" s="311" t="s">
        <v>611</v>
      </c>
      <c r="I29" s="145">
        <v>0.2</v>
      </c>
      <c r="J29" s="312" t="s">
        <v>612</v>
      </c>
      <c r="K29" s="719"/>
      <c r="L29" s="556"/>
      <c r="M29" s="556"/>
      <c r="N29" s="556"/>
      <c r="O29" s="587"/>
      <c r="P29" s="719">
        <f>P30+P111+P117+P164</f>
        <v>0</v>
      </c>
      <c r="Q29" s="588"/>
      <c r="R29" s="588"/>
      <c r="S29" s="553"/>
      <c r="T29" s="553"/>
      <c r="U29" s="553"/>
      <c r="V29" s="553"/>
      <c r="W29" s="553"/>
      <c r="X29" s="553"/>
      <c r="Y29" s="553"/>
      <c r="Z29" s="553"/>
      <c r="AA29" s="553"/>
      <c r="AB29" s="553"/>
      <c r="AC29" s="553"/>
      <c r="AD29" s="553"/>
      <c r="AE29" s="565"/>
      <c r="AF29" s="565"/>
      <c r="AG29" s="565"/>
      <c r="AH29" s="565"/>
      <c r="AI29" s="430"/>
      <c r="AJ29" s="568"/>
      <c r="AK29" s="430"/>
      <c r="AL29" s="571"/>
      <c r="AM29" s="430"/>
      <c r="AN29" s="433"/>
      <c r="AO29" s="430"/>
      <c r="AP29" s="433"/>
      <c r="AQ29" s="430"/>
      <c r="AR29" s="12"/>
    </row>
    <row r="30" spans="1:44" ht="51.75" thickBot="1" x14ac:dyDescent="0.3">
      <c r="A30" s="710"/>
      <c r="B30" s="710"/>
      <c r="C30" s="710"/>
      <c r="D30" s="710"/>
      <c r="E30" s="716"/>
      <c r="F30" s="340"/>
      <c r="G30" s="556"/>
      <c r="H30" s="313" t="s">
        <v>613</v>
      </c>
      <c r="I30" s="147">
        <v>0.25</v>
      </c>
      <c r="J30" s="312" t="s">
        <v>614</v>
      </c>
      <c r="K30" s="719"/>
      <c r="L30" s="556"/>
      <c r="M30" s="556"/>
      <c r="N30" s="556"/>
      <c r="O30" s="587"/>
      <c r="P30" s="719">
        <f>P31+P112+P118+P165</f>
        <v>0</v>
      </c>
      <c r="Q30" s="588"/>
      <c r="R30" s="588"/>
      <c r="S30" s="553"/>
      <c r="T30" s="553"/>
      <c r="U30" s="553"/>
      <c r="V30" s="553"/>
      <c r="W30" s="553"/>
      <c r="X30" s="553"/>
      <c r="Y30" s="553"/>
      <c r="Z30" s="553"/>
      <c r="AA30" s="553"/>
      <c r="AB30" s="553"/>
      <c r="AC30" s="553"/>
      <c r="AD30" s="553"/>
      <c r="AE30" s="565"/>
      <c r="AF30" s="565"/>
      <c r="AG30" s="565"/>
      <c r="AH30" s="565"/>
      <c r="AI30" s="430"/>
      <c r="AJ30" s="568"/>
      <c r="AK30" s="430"/>
      <c r="AL30" s="571"/>
      <c r="AM30" s="430"/>
      <c r="AN30" s="433"/>
      <c r="AO30" s="430"/>
      <c r="AP30" s="433"/>
      <c r="AQ30" s="430"/>
      <c r="AR30" s="12"/>
    </row>
    <row r="31" spans="1:44" ht="15.75" thickBot="1" x14ac:dyDescent="0.3">
      <c r="A31" s="711"/>
      <c r="B31" s="711"/>
      <c r="C31" s="711"/>
      <c r="D31" s="711"/>
      <c r="E31" s="717"/>
      <c r="F31" s="340"/>
      <c r="G31" s="557"/>
      <c r="H31" s="314"/>
      <c r="I31" s="149">
        <f>SUM(I26:I30)</f>
        <v>1</v>
      </c>
      <c r="J31" s="315"/>
      <c r="K31" s="720"/>
      <c r="L31" s="557"/>
      <c r="M31" s="557"/>
      <c r="N31" s="557"/>
      <c r="O31" s="721"/>
      <c r="P31" s="720">
        <f>P32+P113+P119+P166</f>
        <v>0</v>
      </c>
      <c r="Q31" s="583"/>
      <c r="R31" s="583"/>
      <c r="S31" s="554"/>
      <c r="T31" s="554"/>
      <c r="U31" s="554"/>
      <c r="V31" s="554"/>
      <c r="W31" s="554"/>
      <c r="X31" s="554"/>
      <c r="Y31" s="554"/>
      <c r="Z31" s="554"/>
      <c r="AA31" s="554"/>
      <c r="AB31" s="554"/>
      <c r="AC31" s="554"/>
      <c r="AD31" s="554"/>
      <c r="AE31" s="566"/>
      <c r="AF31" s="566"/>
      <c r="AG31" s="566"/>
      <c r="AH31" s="566"/>
      <c r="AI31" s="431"/>
      <c r="AJ31" s="569"/>
      <c r="AK31" s="431"/>
      <c r="AL31" s="572"/>
      <c r="AM31" s="431"/>
      <c r="AN31" s="434"/>
      <c r="AO31" s="431"/>
      <c r="AP31" s="434"/>
      <c r="AQ31" s="431"/>
      <c r="AR31" s="12"/>
    </row>
    <row r="32" spans="1:44" ht="27.75" customHeight="1" x14ac:dyDescent="0.25">
      <c r="A32" s="709" t="s">
        <v>110</v>
      </c>
      <c r="B32" s="709" t="s">
        <v>597</v>
      </c>
      <c r="C32" s="709" t="s">
        <v>598</v>
      </c>
      <c r="D32" s="709" t="s">
        <v>635</v>
      </c>
      <c r="E32" s="715">
        <v>0.35</v>
      </c>
      <c r="F32" s="626" t="s">
        <v>615</v>
      </c>
      <c r="G32" s="558" t="s">
        <v>616</v>
      </c>
      <c r="H32" s="708" t="s">
        <v>617</v>
      </c>
      <c r="I32" s="471">
        <v>0.3</v>
      </c>
      <c r="J32" s="561" t="s">
        <v>618</v>
      </c>
      <c r="K32" s="594">
        <v>1</v>
      </c>
      <c r="L32" s="640" t="s">
        <v>619</v>
      </c>
      <c r="M32" s="597" t="s">
        <v>620</v>
      </c>
      <c r="N32" s="597" t="s">
        <v>606</v>
      </c>
      <c r="O32" s="603">
        <v>0</v>
      </c>
      <c r="P32" s="603">
        <v>0</v>
      </c>
      <c r="Q32" s="582">
        <v>44562</v>
      </c>
      <c r="R32" s="582">
        <v>44926</v>
      </c>
      <c r="S32" s="552"/>
      <c r="T32" s="552"/>
      <c r="U32" s="552"/>
      <c r="V32" s="552"/>
      <c r="W32" s="552"/>
      <c r="X32" s="552"/>
      <c r="Y32" s="552"/>
      <c r="Z32" s="552"/>
      <c r="AA32" s="552"/>
      <c r="AB32" s="552"/>
      <c r="AC32" s="552"/>
      <c r="AD32" s="552"/>
      <c r="AE32" s="564"/>
      <c r="AF32" s="564"/>
      <c r="AG32" s="564"/>
      <c r="AH32" s="564"/>
      <c r="AI32" s="429">
        <f>1/K32</f>
        <v>1</v>
      </c>
      <c r="AJ32" s="567"/>
      <c r="AK32" s="429" t="e">
        <f>1/M32</f>
        <v>#VALUE!</v>
      </c>
      <c r="AL32" s="570"/>
      <c r="AM32" s="429" t="e">
        <f>1/O32</f>
        <v>#DIV/0!</v>
      </c>
      <c r="AN32" s="181"/>
      <c r="AO32" s="429">
        <f>1/Q32</f>
        <v>2.2440644495309906E-5</v>
      </c>
      <c r="AP32" s="432"/>
      <c r="AQ32" s="429" t="e">
        <f>SUM(AI32+AK32+AM32+AO32)</f>
        <v>#VALUE!</v>
      </c>
      <c r="AR32" s="12"/>
    </row>
    <row r="33" spans="1:44" ht="27.75" customHeight="1" x14ac:dyDescent="0.25">
      <c r="A33" s="710"/>
      <c r="B33" s="710"/>
      <c r="C33" s="710"/>
      <c r="D33" s="710"/>
      <c r="E33" s="716"/>
      <c r="F33" s="626"/>
      <c r="G33" s="559"/>
      <c r="H33" s="708"/>
      <c r="I33" s="611"/>
      <c r="J33" s="562"/>
      <c r="K33" s="595"/>
      <c r="L33" s="640"/>
      <c r="M33" s="597"/>
      <c r="N33" s="597"/>
      <c r="O33" s="433"/>
      <c r="P33" s="433"/>
      <c r="Q33" s="588"/>
      <c r="R33" s="588"/>
      <c r="S33" s="553"/>
      <c r="T33" s="553"/>
      <c r="U33" s="553"/>
      <c r="V33" s="553"/>
      <c r="W33" s="553"/>
      <c r="X33" s="553"/>
      <c r="Y33" s="553"/>
      <c r="Z33" s="553"/>
      <c r="AA33" s="553"/>
      <c r="AB33" s="553"/>
      <c r="AC33" s="553"/>
      <c r="AD33" s="553"/>
      <c r="AE33" s="565"/>
      <c r="AF33" s="565"/>
      <c r="AG33" s="565"/>
      <c r="AH33" s="565"/>
      <c r="AI33" s="430"/>
      <c r="AJ33" s="568"/>
      <c r="AK33" s="430"/>
      <c r="AL33" s="585"/>
      <c r="AM33" s="430"/>
      <c r="AN33" s="433"/>
      <c r="AO33" s="430"/>
      <c r="AP33" s="433"/>
      <c r="AQ33" s="430"/>
      <c r="AR33" s="12"/>
    </row>
    <row r="34" spans="1:44" ht="27.75" customHeight="1" x14ac:dyDescent="0.25">
      <c r="A34" s="710"/>
      <c r="B34" s="710"/>
      <c r="C34" s="710"/>
      <c r="D34" s="710"/>
      <c r="E34" s="716"/>
      <c r="F34" s="626"/>
      <c r="G34" s="559"/>
      <c r="H34" s="708"/>
      <c r="I34" s="472"/>
      <c r="J34" s="563"/>
      <c r="K34" s="595"/>
      <c r="L34" s="640"/>
      <c r="M34" s="597"/>
      <c r="N34" s="597"/>
      <c r="O34" s="433"/>
      <c r="P34" s="433"/>
      <c r="Q34" s="588"/>
      <c r="R34" s="588"/>
      <c r="S34" s="553"/>
      <c r="T34" s="553"/>
      <c r="U34" s="553"/>
      <c r="V34" s="553"/>
      <c r="W34" s="553"/>
      <c r="X34" s="553"/>
      <c r="Y34" s="553"/>
      <c r="Z34" s="553"/>
      <c r="AA34" s="553"/>
      <c r="AB34" s="553"/>
      <c r="AC34" s="553"/>
      <c r="AD34" s="553"/>
      <c r="AE34" s="565"/>
      <c r="AF34" s="565"/>
      <c r="AG34" s="565"/>
      <c r="AH34" s="565"/>
      <c r="AI34" s="430"/>
      <c r="AJ34" s="568"/>
      <c r="AK34" s="430"/>
      <c r="AL34" s="585"/>
      <c r="AM34" s="430"/>
      <c r="AN34" s="433"/>
      <c r="AO34" s="430"/>
      <c r="AP34" s="433"/>
      <c r="AQ34" s="430"/>
      <c r="AR34" s="12"/>
    </row>
    <row r="35" spans="1:44" ht="57" x14ac:dyDescent="0.25">
      <c r="A35" s="710"/>
      <c r="B35" s="710"/>
      <c r="C35" s="710"/>
      <c r="D35" s="710"/>
      <c r="E35" s="716"/>
      <c r="F35" s="626"/>
      <c r="G35" s="559"/>
      <c r="H35" s="316" t="s">
        <v>621</v>
      </c>
      <c r="I35" s="145">
        <v>0</v>
      </c>
      <c r="J35" s="189" t="s">
        <v>622</v>
      </c>
      <c r="K35" s="595"/>
      <c r="L35" s="640"/>
      <c r="M35" s="597"/>
      <c r="N35" s="597"/>
      <c r="O35" s="433"/>
      <c r="P35" s="433"/>
      <c r="Q35" s="588"/>
      <c r="R35" s="588"/>
      <c r="S35" s="553"/>
      <c r="T35" s="553"/>
      <c r="U35" s="553"/>
      <c r="V35" s="553"/>
      <c r="W35" s="553"/>
      <c r="X35" s="553"/>
      <c r="Y35" s="553"/>
      <c r="Z35" s="553"/>
      <c r="AA35" s="553"/>
      <c r="AB35" s="553"/>
      <c r="AC35" s="553"/>
      <c r="AD35" s="553"/>
      <c r="AE35" s="565"/>
      <c r="AF35" s="565"/>
      <c r="AG35" s="565"/>
      <c r="AH35" s="565"/>
      <c r="AI35" s="430"/>
      <c r="AJ35" s="568"/>
      <c r="AK35" s="430"/>
      <c r="AL35" s="585"/>
      <c r="AM35" s="430"/>
      <c r="AN35" s="433"/>
      <c r="AO35" s="430"/>
      <c r="AP35" s="433"/>
      <c r="AQ35" s="430"/>
      <c r="AR35" s="12"/>
    </row>
    <row r="36" spans="1:44" ht="72" thickBot="1" x14ac:dyDescent="0.3">
      <c r="A36" s="710"/>
      <c r="B36" s="710"/>
      <c r="C36" s="710"/>
      <c r="D36" s="710"/>
      <c r="E36" s="716"/>
      <c r="F36" s="626"/>
      <c r="G36" s="559"/>
      <c r="H36" s="316" t="s">
        <v>623</v>
      </c>
      <c r="I36" s="317">
        <v>0</v>
      </c>
      <c r="J36" s="189" t="s">
        <v>624</v>
      </c>
      <c r="K36" s="595"/>
      <c r="L36" s="640"/>
      <c r="M36" s="597"/>
      <c r="N36" s="597"/>
      <c r="O36" s="433"/>
      <c r="P36" s="433"/>
      <c r="Q36" s="588"/>
      <c r="R36" s="588"/>
      <c r="S36" s="553"/>
      <c r="T36" s="553"/>
      <c r="U36" s="553"/>
      <c r="V36" s="553"/>
      <c r="W36" s="553"/>
      <c r="X36" s="553"/>
      <c r="Y36" s="553"/>
      <c r="Z36" s="553"/>
      <c r="AA36" s="553"/>
      <c r="AB36" s="553"/>
      <c r="AC36" s="553"/>
      <c r="AD36" s="553"/>
      <c r="AE36" s="565"/>
      <c r="AF36" s="565"/>
      <c r="AG36" s="565"/>
      <c r="AH36" s="565"/>
      <c r="AI36" s="430"/>
      <c r="AJ36" s="568"/>
      <c r="AK36" s="430"/>
      <c r="AL36" s="585"/>
      <c r="AM36" s="430"/>
      <c r="AN36" s="433"/>
      <c r="AO36" s="430"/>
      <c r="AP36" s="433"/>
      <c r="AQ36" s="430"/>
      <c r="AR36" s="12"/>
    </row>
    <row r="37" spans="1:44" ht="15.75" thickBot="1" x14ac:dyDescent="0.3">
      <c r="A37" s="711"/>
      <c r="B37" s="711"/>
      <c r="C37" s="711"/>
      <c r="D37" s="711"/>
      <c r="E37" s="717"/>
      <c r="F37" s="626"/>
      <c r="G37" s="560"/>
      <c r="H37" s="318"/>
      <c r="I37" s="149">
        <f>SUM(I32:I36)</f>
        <v>0.3</v>
      </c>
      <c r="J37" s="189"/>
      <c r="K37" s="596"/>
      <c r="L37" s="640"/>
      <c r="M37" s="597"/>
      <c r="N37" s="597"/>
      <c r="O37" s="434"/>
      <c r="P37" s="434"/>
      <c r="Q37" s="583"/>
      <c r="R37" s="583"/>
      <c r="S37" s="554"/>
      <c r="T37" s="554"/>
      <c r="U37" s="554"/>
      <c r="V37" s="554"/>
      <c r="W37" s="554"/>
      <c r="X37" s="554"/>
      <c r="Y37" s="554"/>
      <c r="Z37" s="554"/>
      <c r="AA37" s="554"/>
      <c r="AB37" s="554"/>
      <c r="AC37" s="554"/>
      <c r="AD37" s="554"/>
      <c r="AE37" s="566"/>
      <c r="AF37" s="566"/>
      <c r="AG37" s="566"/>
      <c r="AH37" s="566"/>
      <c r="AI37" s="431"/>
      <c r="AJ37" s="569"/>
      <c r="AK37" s="431"/>
      <c r="AL37" s="584"/>
      <c r="AM37" s="431"/>
      <c r="AN37" s="434"/>
      <c r="AO37" s="431"/>
      <c r="AP37" s="434"/>
      <c r="AQ37" s="431"/>
      <c r="AR37" s="12"/>
    </row>
    <row r="38" spans="1:44" ht="28.5" customHeight="1" x14ac:dyDescent="0.25">
      <c r="A38" s="709" t="s">
        <v>110</v>
      </c>
      <c r="B38" s="709" t="s">
        <v>597</v>
      </c>
      <c r="C38" s="709" t="s">
        <v>598</v>
      </c>
      <c r="D38" s="712" t="s">
        <v>634</v>
      </c>
      <c r="E38" s="715">
        <v>0.2</v>
      </c>
      <c r="F38" s="555" t="s">
        <v>625</v>
      </c>
      <c r="G38" s="555" t="s">
        <v>626</v>
      </c>
      <c r="H38" s="316" t="s">
        <v>627</v>
      </c>
      <c r="I38" s="145">
        <v>0.25</v>
      </c>
      <c r="J38" s="561" t="s">
        <v>628</v>
      </c>
      <c r="K38" s="594">
        <v>1</v>
      </c>
      <c r="L38" s="575" t="s">
        <v>629</v>
      </c>
      <c r="M38" s="561" t="s">
        <v>620</v>
      </c>
      <c r="N38" s="561" t="s">
        <v>606</v>
      </c>
      <c r="O38" s="705">
        <v>8997938652</v>
      </c>
      <c r="P38" s="705" t="s">
        <v>630</v>
      </c>
      <c r="Q38" s="582">
        <v>44562</v>
      </c>
      <c r="R38" s="582">
        <v>44926</v>
      </c>
      <c r="S38" s="227"/>
      <c r="T38" s="227"/>
      <c r="U38" s="227"/>
      <c r="V38" s="227"/>
      <c r="W38" s="227"/>
      <c r="X38" s="227"/>
      <c r="Y38" s="227"/>
      <c r="Z38" s="227"/>
      <c r="AA38" s="227"/>
      <c r="AB38" s="227"/>
      <c r="AC38" s="227"/>
      <c r="AD38" s="227"/>
      <c r="AE38" s="228"/>
      <c r="AF38" s="228"/>
      <c r="AG38" s="228"/>
      <c r="AH38" s="228"/>
      <c r="AI38" s="229"/>
      <c r="AJ38" s="230"/>
      <c r="AK38" s="229"/>
      <c r="AL38" s="36"/>
      <c r="AM38" s="229"/>
      <c r="AN38" s="231"/>
      <c r="AO38" s="229"/>
      <c r="AP38" s="231"/>
      <c r="AQ38" s="229"/>
      <c r="AR38" s="12"/>
    </row>
    <row r="39" spans="1:44" ht="42.75" x14ac:dyDescent="0.25">
      <c r="A39" s="710"/>
      <c r="B39" s="710"/>
      <c r="C39" s="710"/>
      <c r="D39" s="713"/>
      <c r="E39" s="716"/>
      <c r="F39" s="556"/>
      <c r="G39" s="556"/>
      <c r="H39" s="316" t="s">
        <v>631</v>
      </c>
      <c r="I39" s="145">
        <v>0.25</v>
      </c>
      <c r="J39" s="562"/>
      <c r="K39" s="595"/>
      <c r="L39" s="602"/>
      <c r="M39" s="562"/>
      <c r="N39" s="562"/>
      <c r="O39" s="706"/>
      <c r="P39" s="706"/>
      <c r="Q39" s="588"/>
      <c r="R39" s="588"/>
    </row>
    <row r="40" spans="1:44" ht="28.5" x14ac:dyDescent="0.25">
      <c r="A40" s="710"/>
      <c r="B40" s="710"/>
      <c r="C40" s="710"/>
      <c r="D40" s="713"/>
      <c r="E40" s="716"/>
      <c r="F40" s="556"/>
      <c r="G40" s="556"/>
      <c r="H40" s="316" t="s">
        <v>632</v>
      </c>
      <c r="I40" s="145">
        <v>0.25</v>
      </c>
      <c r="J40" s="562"/>
      <c r="K40" s="595"/>
      <c r="L40" s="602"/>
      <c r="M40" s="562"/>
      <c r="N40" s="562"/>
      <c r="O40" s="706"/>
      <c r="P40" s="706"/>
      <c r="Q40" s="588"/>
      <c r="R40" s="588"/>
    </row>
    <row r="41" spans="1:44" ht="28.5" x14ac:dyDescent="0.25">
      <c r="A41" s="710"/>
      <c r="B41" s="710"/>
      <c r="C41" s="710"/>
      <c r="D41" s="713"/>
      <c r="E41" s="716"/>
      <c r="F41" s="556"/>
      <c r="G41" s="556"/>
      <c r="H41" s="316" t="s">
        <v>613</v>
      </c>
      <c r="I41" s="145">
        <v>0.25</v>
      </c>
      <c r="J41" s="562"/>
      <c r="K41" s="595"/>
      <c r="L41" s="602"/>
      <c r="M41" s="562"/>
      <c r="N41" s="562"/>
      <c r="O41" s="706"/>
      <c r="P41" s="706"/>
      <c r="Q41" s="588"/>
      <c r="R41" s="588"/>
    </row>
    <row r="42" spans="1:44" ht="15.75" thickBot="1" x14ac:dyDescent="0.3">
      <c r="A42" s="710"/>
      <c r="B42" s="710"/>
      <c r="C42" s="710"/>
      <c r="D42" s="713"/>
      <c r="E42" s="716"/>
      <c r="F42" s="556"/>
      <c r="G42" s="556"/>
      <c r="H42" s="182"/>
      <c r="I42" s="147"/>
      <c r="J42" s="562"/>
      <c r="K42" s="595"/>
      <c r="L42" s="602"/>
      <c r="M42" s="562"/>
      <c r="N42" s="562"/>
      <c r="O42" s="706"/>
      <c r="P42" s="706"/>
      <c r="Q42" s="588"/>
      <c r="R42" s="588"/>
    </row>
    <row r="43" spans="1:44" ht="15.75" thickBot="1" x14ac:dyDescent="0.3">
      <c r="A43" s="711"/>
      <c r="B43" s="711"/>
      <c r="C43" s="711"/>
      <c r="D43" s="714"/>
      <c r="E43" s="717"/>
      <c r="F43" s="557"/>
      <c r="G43" s="557"/>
      <c r="H43" s="183"/>
      <c r="I43" s="149">
        <f>SUM(I38:I42)</f>
        <v>1</v>
      </c>
      <c r="J43" s="563"/>
      <c r="K43" s="596"/>
      <c r="L43" s="576"/>
      <c r="M43" s="563"/>
      <c r="N43" s="563"/>
      <c r="O43" s="707"/>
      <c r="P43" s="707"/>
      <c r="Q43" s="583"/>
      <c r="R43" s="583"/>
    </row>
    <row r="44" spans="1:44" ht="15.75" thickBot="1" x14ac:dyDescent="0.3">
      <c r="L44" s="232"/>
    </row>
    <row r="45" spans="1:44" ht="15.75" thickBot="1" x14ac:dyDescent="0.3">
      <c r="L45" s="232"/>
    </row>
    <row r="47" spans="1:44" x14ac:dyDescent="0.25">
      <c r="L47" s="178"/>
    </row>
  </sheetData>
  <mergeCells count="224">
    <mergeCell ref="A1:F5"/>
    <mergeCell ref="AP1:AQ1"/>
    <mergeCell ref="AP2:AQ2"/>
    <mergeCell ref="AP3:AQ3"/>
    <mergeCell ref="A6:F7"/>
    <mergeCell ref="G6:J7"/>
    <mergeCell ref="A9:D9"/>
    <mergeCell ref="E9:R9"/>
    <mergeCell ref="S9:AD9"/>
    <mergeCell ref="AI9:AQ9"/>
    <mergeCell ref="E8:AJ8"/>
    <mergeCell ref="A10:A12"/>
    <mergeCell ref="B10:B12"/>
    <mergeCell ref="C10:C12"/>
    <mergeCell ref="D10:D12"/>
    <mergeCell ref="F10:F11"/>
    <mergeCell ref="Q10:R10"/>
    <mergeCell ref="S10:AD10"/>
    <mergeCell ref="G10:G11"/>
    <mergeCell ref="H10:H11"/>
    <mergeCell ref="I10:I11"/>
    <mergeCell ref="J10:J11"/>
    <mergeCell ref="K10:K11"/>
    <mergeCell ref="L10:L11"/>
    <mergeCell ref="AQ10:AQ11"/>
    <mergeCell ref="E12:F12"/>
    <mergeCell ref="G12:R12"/>
    <mergeCell ref="A13:D13"/>
    <mergeCell ref="E13:R13"/>
    <mergeCell ref="C14:C19"/>
    <mergeCell ref="D14:D19"/>
    <mergeCell ref="E14:E19"/>
    <mergeCell ref="AK10:AK11"/>
    <mergeCell ref="AL10:AL11"/>
    <mergeCell ref="AM10:AM11"/>
    <mergeCell ref="AN10:AN11"/>
    <mergeCell ref="AO10:AO11"/>
    <mergeCell ref="AP10:AP11"/>
    <mergeCell ref="AE10:AE12"/>
    <mergeCell ref="AF10:AF12"/>
    <mergeCell ref="AG10:AG12"/>
    <mergeCell ref="AH10:AH12"/>
    <mergeCell ref="AI10:AI11"/>
    <mergeCell ref="AJ10:AJ11"/>
    <mergeCell ref="M10:M11"/>
    <mergeCell ref="N10:N11"/>
    <mergeCell ref="O10:O11"/>
    <mergeCell ref="P10:P11"/>
    <mergeCell ref="N14:N19"/>
    <mergeCell ref="O14:O19"/>
    <mergeCell ref="P14:P19"/>
    <mergeCell ref="Q14:Q19"/>
    <mergeCell ref="R14:R19"/>
    <mergeCell ref="S14:S19"/>
    <mergeCell ref="F14:F19"/>
    <mergeCell ref="G14:G19"/>
    <mergeCell ref="J14:J19"/>
    <mergeCell ref="K14:K19"/>
    <mergeCell ref="L14:L19"/>
    <mergeCell ref="M14:M19"/>
    <mergeCell ref="Z14:Z19"/>
    <mergeCell ref="AA14:AA19"/>
    <mergeCell ref="AB14:AB19"/>
    <mergeCell ref="AC14:AC19"/>
    <mergeCell ref="AD14:AD19"/>
    <mergeCell ref="AE14:AE19"/>
    <mergeCell ref="T14:T19"/>
    <mergeCell ref="U14:U19"/>
    <mergeCell ref="V14:V19"/>
    <mergeCell ref="W14:W19"/>
    <mergeCell ref="X14:X19"/>
    <mergeCell ref="Y14:Y19"/>
    <mergeCell ref="AL14:AL19"/>
    <mergeCell ref="AM14:AM19"/>
    <mergeCell ref="AN14:AN19"/>
    <mergeCell ref="AO14:AO19"/>
    <mergeCell ref="AP14:AP19"/>
    <mergeCell ref="AQ14:AQ19"/>
    <mergeCell ref="AF14:AF19"/>
    <mergeCell ref="AG14:AG19"/>
    <mergeCell ref="AH14:AH19"/>
    <mergeCell ref="AI14:AI19"/>
    <mergeCell ref="AJ14:AJ19"/>
    <mergeCell ref="AK14:AK19"/>
    <mergeCell ref="G20:G25"/>
    <mergeCell ref="J20:J25"/>
    <mergeCell ref="K20:K25"/>
    <mergeCell ref="L20:L25"/>
    <mergeCell ref="M20:M25"/>
    <mergeCell ref="N20:N25"/>
    <mergeCell ref="C20:C25"/>
    <mergeCell ref="D20:D25"/>
    <mergeCell ref="E20:E25"/>
    <mergeCell ref="F20:F25"/>
    <mergeCell ref="A26:A31"/>
    <mergeCell ref="B26:B31"/>
    <mergeCell ref="C26:C31"/>
    <mergeCell ref="D26:D31"/>
    <mergeCell ref="E26:E31"/>
    <mergeCell ref="AG20:AG25"/>
    <mergeCell ref="AH20:AH25"/>
    <mergeCell ref="AI20:AI25"/>
    <mergeCell ref="AJ20:AJ25"/>
    <mergeCell ref="AA20:AA25"/>
    <mergeCell ref="AB20:AB25"/>
    <mergeCell ref="AC20:AC25"/>
    <mergeCell ref="AD20:AD25"/>
    <mergeCell ref="AE20:AE25"/>
    <mergeCell ref="AF20:AF25"/>
    <mergeCell ref="U20:U25"/>
    <mergeCell ref="V20:V25"/>
    <mergeCell ref="W20:W25"/>
    <mergeCell ref="X20:X25"/>
    <mergeCell ref="Y20:Y25"/>
    <mergeCell ref="Z20:Z25"/>
    <mergeCell ref="O20:O25"/>
    <mergeCell ref="P20:P25"/>
    <mergeCell ref="Q20:Q25"/>
    <mergeCell ref="K26:K31"/>
    <mergeCell ref="L26:L31"/>
    <mergeCell ref="M26:M31"/>
    <mergeCell ref="N26:N31"/>
    <mergeCell ref="AM20:AM25"/>
    <mergeCell ref="AO20:AO25"/>
    <mergeCell ref="AP20:AP25"/>
    <mergeCell ref="AQ20:AQ25"/>
    <mergeCell ref="AN21:AN25"/>
    <mergeCell ref="AK20:AK25"/>
    <mergeCell ref="AL20:AL25"/>
    <mergeCell ref="R20:R25"/>
    <mergeCell ref="S20:S25"/>
    <mergeCell ref="T20:T25"/>
    <mergeCell ref="W26:W31"/>
    <mergeCell ref="X26:X31"/>
    <mergeCell ref="Y26:Y31"/>
    <mergeCell ref="Z26:Z31"/>
    <mergeCell ref="O26:O31"/>
    <mergeCell ref="P26:P31"/>
    <mergeCell ref="Q26:Q31"/>
    <mergeCell ref="R26:R31"/>
    <mergeCell ref="S26:S31"/>
    <mergeCell ref="T26:T31"/>
    <mergeCell ref="AM26:AM31"/>
    <mergeCell ref="AO26:AO31"/>
    <mergeCell ref="AP26:AP31"/>
    <mergeCell ref="AQ26:AQ31"/>
    <mergeCell ref="AN27:AN31"/>
    <mergeCell ref="A32:A37"/>
    <mergeCell ref="B32:B37"/>
    <mergeCell ref="C32:C37"/>
    <mergeCell ref="D32:D37"/>
    <mergeCell ref="E32:E37"/>
    <mergeCell ref="AG26:AG31"/>
    <mergeCell ref="AH26:AH31"/>
    <mergeCell ref="AI26:AI31"/>
    <mergeCell ref="AJ26:AJ31"/>
    <mergeCell ref="AK26:AK31"/>
    <mergeCell ref="AL26:AL31"/>
    <mergeCell ref="AA26:AA31"/>
    <mergeCell ref="AB26:AB31"/>
    <mergeCell ref="AC26:AC31"/>
    <mergeCell ref="AD26:AD31"/>
    <mergeCell ref="AE26:AE31"/>
    <mergeCell ref="AF26:AF31"/>
    <mergeCell ref="U26:U31"/>
    <mergeCell ref="V26:V31"/>
    <mergeCell ref="Z32:Z37"/>
    <mergeCell ref="AA32:AA37"/>
    <mergeCell ref="AB32:AB37"/>
    <mergeCell ref="AC32:AC37"/>
    <mergeCell ref="R32:R37"/>
    <mergeCell ref="S32:S37"/>
    <mergeCell ref="T32:T37"/>
    <mergeCell ref="U32:U37"/>
    <mergeCell ref="V32:V37"/>
    <mergeCell ref="W32:W37"/>
    <mergeCell ref="AQ32:AQ37"/>
    <mergeCell ref="AN33:AN37"/>
    <mergeCell ref="A38:A43"/>
    <mergeCell ref="B38:B43"/>
    <mergeCell ref="C38:C43"/>
    <mergeCell ref="D38:D43"/>
    <mergeCell ref="E38:E43"/>
    <mergeCell ref="F38:F43"/>
    <mergeCell ref="G38:G43"/>
    <mergeCell ref="J38:J43"/>
    <mergeCell ref="AJ32:AJ37"/>
    <mergeCell ref="AK32:AK37"/>
    <mergeCell ref="AL32:AL37"/>
    <mergeCell ref="AM32:AM37"/>
    <mergeCell ref="AO32:AO37"/>
    <mergeCell ref="AP32:AP37"/>
    <mergeCell ref="AD32:AD37"/>
    <mergeCell ref="AE32:AE37"/>
    <mergeCell ref="AF32:AF37"/>
    <mergeCell ref="AG32:AG37"/>
    <mergeCell ref="AH32:AH37"/>
    <mergeCell ref="AI32:AI37"/>
    <mergeCell ref="X32:X37"/>
    <mergeCell ref="Y32:Y37"/>
    <mergeCell ref="Q38:Q43"/>
    <mergeCell ref="R38:R43"/>
    <mergeCell ref="A14:A25"/>
    <mergeCell ref="B14:B25"/>
    <mergeCell ref="K38:K43"/>
    <mergeCell ref="L38:L43"/>
    <mergeCell ref="M38:M43"/>
    <mergeCell ref="N38:N43"/>
    <mergeCell ref="O38:O43"/>
    <mergeCell ref="P38:P43"/>
    <mergeCell ref="L32:L37"/>
    <mergeCell ref="M32:M37"/>
    <mergeCell ref="N32:N37"/>
    <mergeCell ref="O32:O37"/>
    <mergeCell ref="P32:P37"/>
    <mergeCell ref="Q32:Q37"/>
    <mergeCell ref="F32:F37"/>
    <mergeCell ref="G32:G37"/>
    <mergeCell ref="H32:H34"/>
    <mergeCell ref="I32:I34"/>
    <mergeCell ref="J32:J34"/>
    <mergeCell ref="K32:K37"/>
    <mergeCell ref="F26:F31"/>
    <mergeCell ref="G26:G31"/>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AR76"/>
  <sheetViews>
    <sheetView tabSelected="1" workbookViewId="0">
      <selection activeCell="D45" sqref="D45:D60"/>
    </sheetView>
  </sheetViews>
  <sheetFormatPr baseColWidth="10" defaultRowHeight="15" x14ac:dyDescent="0.25"/>
  <cols>
    <col min="1" max="1" width="22.140625" customWidth="1"/>
    <col min="2" max="2" width="21.42578125" customWidth="1"/>
    <col min="3" max="3" width="15.85546875" customWidth="1"/>
    <col min="4" max="4" width="17.28515625" customWidth="1"/>
    <col min="5" max="5" width="16.140625" customWidth="1"/>
    <col min="6" max="6" width="43.140625" customWidth="1"/>
    <col min="7" max="7" width="29.5703125" customWidth="1"/>
    <col min="8" max="8" width="34.140625" customWidth="1"/>
    <col min="9" max="9" width="7.5703125" customWidth="1"/>
    <col min="10" max="10" width="34.42578125" customWidth="1"/>
    <col min="11" max="11" width="17.140625" customWidth="1"/>
    <col min="12" max="12" width="19.140625" customWidth="1"/>
    <col min="13" max="13" width="18.42578125" customWidth="1"/>
    <col min="14" max="14" width="17.5703125" customWidth="1"/>
    <col min="15" max="15" width="18.85546875" customWidth="1"/>
    <col min="16" max="16" width="18.7109375" customWidth="1"/>
    <col min="17" max="18" width="15.85546875" customWidth="1"/>
    <col min="19" max="19" width="11.85546875" hidden="1" customWidth="1"/>
    <col min="20" max="20" width="8" hidden="1" customWidth="1"/>
    <col min="21" max="21" width="9.140625" hidden="1" customWidth="1"/>
    <col min="22" max="22" width="11.7109375" hidden="1" customWidth="1"/>
    <col min="23" max="23" width="10" hidden="1" customWidth="1"/>
    <col min="24" max="24" width="9.140625" hidden="1" customWidth="1"/>
    <col min="25" max="26" width="9.28515625" hidden="1" customWidth="1"/>
    <col min="27" max="27" width="9" hidden="1" customWidth="1"/>
    <col min="28" max="28" width="8.5703125" hidden="1" customWidth="1"/>
    <col min="29" max="29" width="9.140625" hidden="1" customWidth="1"/>
    <col min="30" max="30" width="8.140625" hidden="1" customWidth="1"/>
    <col min="31" max="33" width="15.42578125" hidden="1" customWidth="1"/>
    <col min="34" max="34" width="0.42578125" hidden="1" customWidth="1"/>
    <col min="35" max="35" width="11.7109375" customWidth="1"/>
    <col min="36" max="36" width="66.28515625" customWidth="1"/>
    <col min="37" max="37" width="9.5703125" customWidth="1"/>
    <col min="38" max="38" width="60.42578125" customWidth="1"/>
    <col min="39" max="39" width="13.42578125" customWidth="1"/>
    <col min="40" max="40" width="56.140625" customWidth="1"/>
    <col min="41" max="41" width="9.5703125" customWidth="1"/>
    <col min="42" max="42" width="58.7109375" customWidth="1"/>
    <col min="43" max="43" width="9.5703125" customWidth="1"/>
    <col min="261" max="261" width="16.140625" customWidth="1"/>
    <col min="262" max="262" width="43.140625" customWidth="1"/>
    <col min="263" max="263" width="29.5703125" customWidth="1"/>
    <col min="264" max="264" width="34.140625" customWidth="1"/>
    <col min="265" max="265" width="7.5703125" customWidth="1"/>
    <col min="266" max="266" width="26.42578125" customWidth="1"/>
    <col min="267" max="267" width="17.140625" customWidth="1"/>
    <col min="268" max="268" width="19.140625" customWidth="1"/>
    <col min="269" max="269" width="18.42578125" customWidth="1"/>
    <col min="270" max="270" width="17.5703125" customWidth="1"/>
    <col min="271" max="271" width="18.85546875" customWidth="1"/>
    <col min="272" max="272" width="18.7109375" customWidth="1"/>
    <col min="273" max="274" width="15.85546875" customWidth="1"/>
    <col min="275" max="275" width="11.85546875" customWidth="1"/>
    <col min="276" max="276" width="8" customWidth="1"/>
    <col min="277" max="277" width="9.140625" customWidth="1"/>
    <col min="278" max="278" width="11.7109375" customWidth="1"/>
    <col min="279" max="279" width="10" customWidth="1"/>
    <col min="280" max="280" width="9.140625" customWidth="1"/>
    <col min="281" max="282" width="9.28515625" customWidth="1"/>
    <col min="283" max="283" width="9" customWidth="1"/>
    <col min="284" max="284" width="8.5703125" customWidth="1"/>
    <col min="285" max="285" width="9.140625" customWidth="1"/>
    <col min="286" max="286" width="8.140625" customWidth="1"/>
    <col min="287" max="290" width="15.42578125" customWidth="1"/>
    <col min="291" max="291" width="11.7109375" customWidth="1"/>
    <col min="292" max="292" width="66.28515625" customWidth="1"/>
    <col min="293" max="293" width="9.5703125" customWidth="1"/>
    <col min="294" max="294" width="60.42578125" customWidth="1"/>
    <col min="295" max="295" width="13.42578125" customWidth="1"/>
    <col min="296" max="296" width="56.140625" customWidth="1"/>
    <col min="297" max="297" width="9.5703125" customWidth="1"/>
    <col min="298" max="298" width="58.7109375" customWidth="1"/>
    <col min="299" max="299" width="9.5703125" customWidth="1"/>
    <col min="517" max="517" width="16.140625" customWidth="1"/>
    <col min="518" max="518" width="43.140625" customWidth="1"/>
    <col min="519" max="519" width="29.5703125" customWidth="1"/>
    <col min="520" max="520" width="34.140625" customWidth="1"/>
    <col min="521" max="521" width="7.5703125" customWidth="1"/>
    <col min="522" max="522" width="26.42578125" customWidth="1"/>
    <col min="523" max="523" width="17.140625" customWidth="1"/>
    <col min="524" max="524" width="19.140625" customWidth="1"/>
    <col min="525" max="525" width="18.42578125" customWidth="1"/>
    <col min="526" max="526" width="17.5703125" customWidth="1"/>
    <col min="527" max="527" width="18.85546875" customWidth="1"/>
    <col min="528" max="528" width="18.7109375" customWidth="1"/>
    <col min="529" max="530" width="15.85546875" customWidth="1"/>
    <col min="531" max="531" width="11.85546875" customWidth="1"/>
    <col min="532" max="532" width="8" customWidth="1"/>
    <col min="533" max="533" width="9.140625" customWidth="1"/>
    <col min="534" max="534" width="11.7109375" customWidth="1"/>
    <col min="535" max="535" width="10" customWidth="1"/>
    <col min="536" max="536" width="9.140625" customWidth="1"/>
    <col min="537" max="538" width="9.28515625" customWidth="1"/>
    <col min="539" max="539" width="9" customWidth="1"/>
    <col min="540" max="540" width="8.5703125" customWidth="1"/>
    <col min="541" max="541" width="9.140625" customWidth="1"/>
    <col min="542" max="542" width="8.140625" customWidth="1"/>
    <col min="543" max="546" width="15.42578125" customWidth="1"/>
    <col min="547" max="547" width="11.7109375" customWidth="1"/>
    <col min="548" max="548" width="66.28515625" customWidth="1"/>
    <col min="549" max="549" width="9.5703125" customWidth="1"/>
    <col min="550" max="550" width="60.42578125" customWidth="1"/>
    <col min="551" max="551" width="13.42578125" customWidth="1"/>
    <col min="552" max="552" width="56.140625" customWidth="1"/>
    <col min="553" max="553" width="9.5703125" customWidth="1"/>
    <col min="554" max="554" width="58.7109375" customWidth="1"/>
    <col min="555" max="555" width="9.5703125" customWidth="1"/>
    <col min="773" max="773" width="16.140625" customWidth="1"/>
    <col min="774" max="774" width="43.140625" customWidth="1"/>
    <col min="775" max="775" width="29.5703125" customWidth="1"/>
    <col min="776" max="776" width="34.140625" customWidth="1"/>
    <col min="777" max="777" width="7.5703125" customWidth="1"/>
    <col min="778" max="778" width="26.42578125" customWidth="1"/>
    <col min="779" max="779" width="17.140625" customWidth="1"/>
    <col min="780" max="780" width="19.140625" customWidth="1"/>
    <col min="781" max="781" width="18.42578125" customWidth="1"/>
    <col min="782" max="782" width="17.5703125" customWidth="1"/>
    <col min="783" max="783" width="18.85546875" customWidth="1"/>
    <col min="784" max="784" width="18.7109375" customWidth="1"/>
    <col min="785" max="786" width="15.85546875" customWidth="1"/>
    <col min="787" max="787" width="11.85546875" customWidth="1"/>
    <col min="788" max="788" width="8" customWidth="1"/>
    <col min="789" max="789" width="9.140625" customWidth="1"/>
    <col min="790" max="790" width="11.7109375" customWidth="1"/>
    <col min="791" max="791" width="10" customWidth="1"/>
    <col min="792" max="792" width="9.140625" customWidth="1"/>
    <col min="793" max="794" width="9.28515625" customWidth="1"/>
    <col min="795" max="795" width="9" customWidth="1"/>
    <col min="796" max="796" width="8.5703125" customWidth="1"/>
    <col min="797" max="797" width="9.140625" customWidth="1"/>
    <col min="798" max="798" width="8.140625" customWidth="1"/>
    <col min="799" max="802" width="15.42578125" customWidth="1"/>
    <col min="803" max="803" width="11.7109375" customWidth="1"/>
    <col min="804" max="804" width="66.28515625" customWidth="1"/>
    <col min="805" max="805" width="9.5703125" customWidth="1"/>
    <col min="806" max="806" width="60.42578125" customWidth="1"/>
    <col min="807" max="807" width="13.42578125" customWidth="1"/>
    <col min="808" max="808" width="56.140625" customWidth="1"/>
    <col min="809" max="809" width="9.5703125" customWidth="1"/>
    <col min="810" max="810" width="58.7109375" customWidth="1"/>
    <col min="811" max="811" width="9.5703125" customWidth="1"/>
    <col min="1029" max="1029" width="16.140625" customWidth="1"/>
    <col min="1030" max="1030" width="43.140625" customWidth="1"/>
    <col min="1031" max="1031" width="29.5703125" customWidth="1"/>
    <col min="1032" max="1032" width="34.140625" customWidth="1"/>
    <col min="1033" max="1033" width="7.5703125" customWidth="1"/>
    <col min="1034" max="1034" width="26.42578125" customWidth="1"/>
    <col min="1035" max="1035" width="17.140625" customWidth="1"/>
    <col min="1036" max="1036" width="19.140625" customWidth="1"/>
    <col min="1037" max="1037" width="18.42578125" customWidth="1"/>
    <col min="1038" max="1038" width="17.5703125" customWidth="1"/>
    <col min="1039" max="1039" width="18.85546875" customWidth="1"/>
    <col min="1040" max="1040" width="18.7109375" customWidth="1"/>
    <col min="1041" max="1042" width="15.85546875" customWidth="1"/>
    <col min="1043" max="1043" width="11.85546875" customWidth="1"/>
    <col min="1044" max="1044" width="8" customWidth="1"/>
    <col min="1045" max="1045" width="9.140625" customWidth="1"/>
    <col min="1046" max="1046" width="11.7109375" customWidth="1"/>
    <col min="1047" max="1047" width="10" customWidth="1"/>
    <col min="1048" max="1048" width="9.140625" customWidth="1"/>
    <col min="1049" max="1050" width="9.28515625" customWidth="1"/>
    <col min="1051" max="1051" width="9" customWidth="1"/>
    <col min="1052" max="1052" width="8.5703125" customWidth="1"/>
    <col min="1053" max="1053" width="9.140625" customWidth="1"/>
    <col min="1054" max="1054" width="8.140625" customWidth="1"/>
    <col min="1055" max="1058" width="15.42578125" customWidth="1"/>
    <col min="1059" max="1059" width="11.7109375" customWidth="1"/>
    <col min="1060" max="1060" width="66.28515625" customWidth="1"/>
    <col min="1061" max="1061" width="9.5703125" customWidth="1"/>
    <col min="1062" max="1062" width="60.42578125" customWidth="1"/>
    <col min="1063" max="1063" width="13.42578125" customWidth="1"/>
    <col min="1064" max="1064" width="56.140625" customWidth="1"/>
    <col min="1065" max="1065" width="9.5703125" customWidth="1"/>
    <col min="1066" max="1066" width="58.7109375" customWidth="1"/>
    <col min="1067" max="1067" width="9.5703125" customWidth="1"/>
    <col min="1285" max="1285" width="16.140625" customWidth="1"/>
    <col min="1286" max="1286" width="43.140625" customWidth="1"/>
    <col min="1287" max="1287" width="29.5703125" customWidth="1"/>
    <col min="1288" max="1288" width="34.140625" customWidth="1"/>
    <col min="1289" max="1289" width="7.5703125" customWidth="1"/>
    <col min="1290" max="1290" width="26.42578125" customWidth="1"/>
    <col min="1291" max="1291" width="17.140625" customWidth="1"/>
    <col min="1292" max="1292" width="19.140625" customWidth="1"/>
    <col min="1293" max="1293" width="18.42578125" customWidth="1"/>
    <col min="1294" max="1294" width="17.5703125" customWidth="1"/>
    <col min="1295" max="1295" width="18.85546875" customWidth="1"/>
    <col min="1296" max="1296" width="18.7109375" customWidth="1"/>
    <col min="1297" max="1298" width="15.85546875" customWidth="1"/>
    <col min="1299" max="1299" width="11.85546875" customWidth="1"/>
    <col min="1300" max="1300" width="8" customWidth="1"/>
    <col min="1301" max="1301" width="9.140625" customWidth="1"/>
    <col min="1302" max="1302" width="11.7109375" customWidth="1"/>
    <col min="1303" max="1303" width="10" customWidth="1"/>
    <col min="1304" max="1304" width="9.140625" customWidth="1"/>
    <col min="1305" max="1306" width="9.28515625" customWidth="1"/>
    <col min="1307" max="1307" width="9" customWidth="1"/>
    <col min="1308" max="1308" width="8.5703125" customWidth="1"/>
    <col min="1309" max="1309" width="9.140625" customWidth="1"/>
    <col min="1310" max="1310" width="8.140625" customWidth="1"/>
    <col min="1311" max="1314" width="15.42578125" customWidth="1"/>
    <col min="1315" max="1315" width="11.7109375" customWidth="1"/>
    <col min="1316" max="1316" width="66.28515625" customWidth="1"/>
    <col min="1317" max="1317" width="9.5703125" customWidth="1"/>
    <col min="1318" max="1318" width="60.42578125" customWidth="1"/>
    <col min="1319" max="1319" width="13.42578125" customWidth="1"/>
    <col min="1320" max="1320" width="56.140625" customWidth="1"/>
    <col min="1321" max="1321" width="9.5703125" customWidth="1"/>
    <col min="1322" max="1322" width="58.7109375" customWidth="1"/>
    <col min="1323" max="1323" width="9.5703125" customWidth="1"/>
    <col min="1541" max="1541" width="16.140625" customWidth="1"/>
    <col min="1542" max="1542" width="43.140625" customWidth="1"/>
    <col min="1543" max="1543" width="29.5703125" customWidth="1"/>
    <col min="1544" max="1544" width="34.140625" customWidth="1"/>
    <col min="1545" max="1545" width="7.5703125" customWidth="1"/>
    <col min="1546" max="1546" width="26.42578125" customWidth="1"/>
    <col min="1547" max="1547" width="17.140625" customWidth="1"/>
    <col min="1548" max="1548" width="19.140625" customWidth="1"/>
    <col min="1549" max="1549" width="18.42578125" customWidth="1"/>
    <col min="1550" max="1550" width="17.5703125" customWidth="1"/>
    <col min="1551" max="1551" width="18.85546875" customWidth="1"/>
    <col min="1552" max="1552" width="18.7109375" customWidth="1"/>
    <col min="1553" max="1554" width="15.85546875" customWidth="1"/>
    <col min="1555" max="1555" width="11.85546875" customWidth="1"/>
    <col min="1556" max="1556" width="8" customWidth="1"/>
    <col min="1557" max="1557" width="9.140625" customWidth="1"/>
    <col min="1558" max="1558" width="11.7109375" customWidth="1"/>
    <col min="1559" max="1559" width="10" customWidth="1"/>
    <col min="1560" max="1560" width="9.140625" customWidth="1"/>
    <col min="1561" max="1562" width="9.28515625" customWidth="1"/>
    <col min="1563" max="1563" width="9" customWidth="1"/>
    <col min="1564" max="1564" width="8.5703125" customWidth="1"/>
    <col min="1565" max="1565" width="9.140625" customWidth="1"/>
    <col min="1566" max="1566" width="8.140625" customWidth="1"/>
    <col min="1567" max="1570" width="15.42578125" customWidth="1"/>
    <col min="1571" max="1571" width="11.7109375" customWidth="1"/>
    <col min="1572" max="1572" width="66.28515625" customWidth="1"/>
    <col min="1573" max="1573" width="9.5703125" customWidth="1"/>
    <col min="1574" max="1574" width="60.42578125" customWidth="1"/>
    <col min="1575" max="1575" width="13.42578125" customWidth="1"/>
    <col min="1576" max="1576" width="56.140625" customWidth="1"/>
    <col min="1577" max="1577" width="9.5703125" customWidth="1"/>
    <col min="1578" max="1578" width="58.7109375" customWidth="1"/>
    <col min="1579" max="1579" width="9.5703125" customWidth="1"/>
    <col min="1797" max="1797" width="16.140625" customWidth="1"/>
    <col min="1798" max="1798" width="43.140625" customWidth="1"/>
    <col min="1799" max="1799" width="29.5703125" customWidth="1"/>
    <col min="1800" max="1800" width="34.140625" customWidth="1"/>
    <col min="1801" max="1801" width="7.5703125" customWidth="1"/>
    <col min="1802" max="1802" width="26.42578125" customWidth="1"/>
    <col min="1803" max="1803" width="17.140625" customWidth="1"/>
    <col min="1804" max="1804" width="19.140625" customWidth="1"/>
    <col min="1805" max="1805" width="18.42578125" customWidth="1"/>
    <col min="1806" max="1806" width="17.5703125" customWidth="1"/>
    <col min="1807" max="1807" width="18.85546875" customWidth="1"/>
    <col min="1808" max="1808" width="18.7109375" customWidth="1"/>
    <col min="1809" max="1810" width="15.85546875" customWidth="1"/>
    <col min="1811" max="1811" width="11.85546875" customWidth="1"/>
    <col min="1812" max="1812" width="8" customWidth="1"/>
    <col min="1813" max="1813" width="9.140625" customWidth="1"/>
    <col min="1814" max="1814" width="11.7109375" customWidth="1"/>
    <col min="1815" max="1815" width="10" customWidth="1"/>
    <col min="1816" max="1816" width="9.140625" customWidth="1"/>
    <col min="1817" max="1818" width="9.28515625" customWidth="1"/>
    <col min="1819" max="1819" width="9" customWidth="1"/>
    <col min="1820" max="1820" width="8.5703125" customWidth="1"/>
    <col min="1821" max="1821" width="9.140625" customWidth="1"/>
    <col min="1822" max="1822" width="8.140625" customWidth="1"/>
    <col min="1823" max="1826" width="15.42578125" customWidth="1"/>
    <col min="1827" max="1827" width="11.7109375" customWidth="1"/>
    <col min="1828" max="1828" width="66.28515625" customWidth="1"/>
    <col min="1829" max="1829" width="9.5703125" customWidth="1"/>
    <col min="1830" max="1830" width="60.42578125" customWidth="1"/>
    <col min="1831" max="1831" width="13.42578125" customWidth="1"/>
    <col min="1832" max="1832" width="56.140625" customWidth="1"/>
    <col min="1833" max="1833" width="9.5703125" customWidth="1"/>
    <col min="1834" max="1834" width="58.7109375" customWidth="1"/>
    <col min="1835" max="1835" width="9.5703125" customWidth="1"/>
    <col min="2053" max="2053" width="16.140625" customWidth="1"/>
    <col min="2054" max="2054" width="43.140625" customWidth="1"/>
    <col min="2055" max="2055" width="29.5703125" customWidth="1"/>
    <col min="2056" max="2056" width="34.140625" customWidth="1"/>
    <col min="2057" max="2057" width="7.5703125" customWidth="1"/>
    <col min="2058" max="2058" width="26.42578125" customWidth="1"/>
    <col min="2059" max="2059" width="17.140625" customWidth="1"/>
    <col min="2060" max="2060" width="19.140625" customWidth="1"/>
    <col min="2061" max="2061" width="18.42578125" customWidth="1"/>
    <col min="2062" max="2062" width="17.5703125" customWidth="1"/>
    <col min="2063" max="2063" width="18.85546875" customWidth="1"/>
    <col min="2064" max="2064" width="18.7109375" customWidth="1"/>
    <col min="2065" max="2066" width="15.85546875" customWidth="1"/>
    <col min="2067" max="2067" width="11.85546875" customWidth="1"/>
    <col min="2068" max="2068" width="8" customWidth="1"/>
    <col min="2069" max="2069" width="9.140625" customWidth="1"/>
    <col min="2070" max="2070" width="11.7109375" customWidth="1"/>
    <col min="2071" max="2071" width="10" customWidth="1"/>
    <col min="2072" max="2072" width="9.140625" customWidth="1"/>
    <col min="2073" max="2074" width="9.28515625" customWidth="1"/>
    <col min="2075" max="2075" width="9" customWidth="1"/>
    <col min="2076" max="2076" width="8.5703125" customWidth="1"/>
    <col min="2077" max="2077" width="9.140625" customWidth="1"/>
    <col min="2078" max="2078" width="8.140625" customWidth="1"/>
    <col min="2079" max="2082" width="15.42578125" customWidth="1"/>
    <col min="2083" max="2083" width="11.7109375" customWidth="1"/>
    <col min="2084" max="2084" width="66.28515625" customWidth="1"/>
    <col min="2085" max="2085" width="9.5703125" customWidth="1"/>
    <col min="2086" max="2086" width="60.42578125" customWidth="1"/>
    <col min="2087" max="2087" width="13.42578125" customWidth="1"/>
    <col min="2088" max="2088" width="56.140625" customWidth="1"/>
    <col min="2089" max="2089" width="9.5703125" customWidth="1"/>
    <col min="2090" max="2090" width="58.7109375" customWidth="1"/>
    <col min="2091" max="2091" width="9.5703125" customWidth="1"/>
    <col min="2309" max="2309" width="16.140625" customWidth="1"/>
    <col min="2310" max="2310" width="43.140625" customWidth="1"/>
    <col min="2311" max="2311" width="29.5703125" customWidth="1"/>
    <col min="2312" max="2312" width="34.140625" customWidth="1"/>
    <col min="2313" max="2313" width="7.5703125" customWidth="1"/>
    <col min="2314" max="2314" width="26.42578125" customWidth="1"/>
    <col min="2315" max="2315" width="17.140625" customWidth="1"/>
    <col min="2316" max="2316" width="19.140625" customWidth="1"/>
    <col min="2317" max="2317" width="18.42578125" customWidth="1"/>
    <col min="2318" max="2318" width="17.5703125" customWidth="1"/>
    <col min="2319" max="2319" width="18.85546875" customWidth="1"/>
    <col min="2320" max="2320" width="18.7109375" customWidth="1"/>
    <col min="2321" max="2322" width="15.85546875" customWidth="1"/>
    <col min="2323" max="2323" width="11.85546875" customWidth="1"/>
    <col min="2324" max="2324" width="8" customWidth="1"/>
    <col min="2325" max="2325" width="9.140625" customWidth="1"/>
    <col min="2326" max="2326" width="11.7109375" customWidth="1"/>
    <col min="2327" max="2327" width="10" customWidth="1"/>
    <col min="2328" max="2328" width="9.140625" customWidth="1"/>
    <col min="2329" max="2330" width="9.28515625" customWidth="1"/>
    <col min="2331" max="2331" width="9" customWidth="1"/>
    <col min="2332" max="2332" width="8.5703125" customWidth="1"/>
    <col min="2333" max="2333" width="9.140625" customWidth="1"/>
    <col min="2334" max="2334" width="8.140625" customWidth="1"/>
    <col min="2335" max="2338" width="15.42578125" customWidth="1"/>
    <col min="2339" max="2339" width="11.7109375" customWidth="1"/>
    <col min="2340" max="2340" width="66.28515625" customWidth="1"/>
    <col min="2341" max="2341" width="9.5703125" customWidth="1"/>
    <col min="2342" max="2342" width="60.42578125" customWidth="1"/>
    <col min="2343" max="2343" width="13.42578125" customWidth="1"/>
    <col min="2344" max="2344" width="56.140625" customWidth="1"/>
    <col min="2345" max="2345" width="9.5703125" customWidth="1"/>
    <col min="2346" max="2346" width="58.7109375" customWidth="1"/>
    <col min="2347" max="2347" width="9.5703125" customWidth="1"/>
    <col min="2565" max="2565" width="16.140625" customWidth="1"/>
    <col min="2566" max="2566" width="43.140625" customWidth="1"/>
    <col min="2567" max="2567" width="29.5703125" customWidth="1"/>
    <col min="2568" max="2568" width="34.140625" customWidth="1"/>
    <col min="2569" max="2569" width="7.5703125" customWidth="1"/>
    <col min="2570" max="2570" width="26.42578125" customWidth="1"/>
    <col min="2571" max="2571" width="17.140625" customWidth="1"/>
    <col min="2572" max="2572" width="19.140625" customWidth="1"/>
    <col min="2573" max="2573" width="18.42578125" customWidth="1"/>
    <col min="2574" max="2574" width="17.5703125" customWidth="1"/>
    <col min="2575" max="2575" width="18.85546875" customWidth="1"/>
    <col min="2576" max="2576" width="18.7109375" customWidth="1"/>
    <col min="2577" max="2578" width="15.85546875" customWidth="1"/>
    <col min="2579" max="2579" width="11.85546875" customWidth="1"/>
    <col min="2580" max="2580" width="8" customWidth="1"/>
    <col min="2581" max="2581" width="9.140625" customWidth="1"/>
    <col min="2582" max="2582" width="11.7109375" customWidth="1"/>
    <col min="2583" max="2583" width="10" customWidth="1"/>
    <col min="2584" max="2584" width="9.140625" customWidth="1"/>
    <col min="2585" max="2586" width="9.28515625" customWidth="1"/>
    <col min="2587" max="2587" width="9" customWidth="1"/>
    <col min="2588" max="2588" width="8.5703125" customWidth="1"/>
    <col min="2589" max="2589" width="9.140625" customWidth="1"/>
    <col min="2590" max="2590" width="8.140625" customWidth="1"/>
    <col min="2591" max="2594" width="15.42578125" customWidth="1"/>
    <col min="2595" max="2595" width="11.7109375" customWidth="1"/>
    <col min="2596" max="2596" width="66.28515625" customWidth="1"/>
    <col min="2597" max="2597" width="9.5703125" customWidth="1"/>
    <col min="2598" max="2598" width="60.42578125" customWidth="1"/>
    <col min="2599" max="2599" width="13.42578125" customWidth="1"/>
    <col min="2600" max="2600" width="56.140625" customWidth="1"/>
    <col min="2601" max="2601" width="9.5703125" customWidth="1"/>
    <col min="2602" max="2602" width="58.7109375" customWidth="1"/>
    <col min="2603" max="2603" width="9.5703125" customWidth="1"/>
    <col min="2821" max="2821" width="16.140625" customWidth="1"/>
    <col min="2822" max="2822" width="43.140625" customWidth="1"/>
    <col min="2823" max="2823" width="29.5703125" customWidth="1"/>
    <col min="2824" max="2824" width="34.140625" customWidth="1"/>
    <col min="2825" max="2825" width="7.5703125" customWidth="1"/>
    <col min="2826" max="2826" width="26.42578125" customWidth="1"/>
    <col min="2827" max="2827" width="17.140625" customWidth="1"/>
    <col min="2828" max="2828" width="19.140625" customWidth="1"/>
    <col min="2829" max="2829" width="18.42578125" customWidth="1"/>
    <col min="2830" max="2830" width="17.5703125" customWidth="1"/>
    <col min="2831" max="2831" width="18.85546875" customWidth="1"/>
    <col min="2832" max="2832" width="18.7109375" customWidth="1"/>
    <col min="2833" max="2834" width="15.85546875" customWidth="1"/>
    <col min="2835" max="2835" width="11.85546875" customWidth="1"/>
    <col min="2836" max="2836" width="8" customWidth="1"/>
    <col min="2837" max="2837" width="9.140625" customWidth="1"/>
    <col min="2838" max="2838" width="11.7109375" customWidth="1"/>
    <col min="2839" max="2839" width="10" customWidth="1"/>
    <col min="2840" max="2840" width="9.140625" customWidth="1"/>
    <col min="2841" max="2842" width="9.28515625" customWidth="1"/>
    <col min="2843" max="2843" width="9" customWidth="1"/>
    <col min="2844" max="2844" width="8.5703125" customWidth="1"/>
    <col min="2845" max="2845" width="9.140625" customWidth="1"/>
    <col min="2846" max="2846" width="8.140625" customWidth="1"/>
    <col min="2847" max="2850" width="15.42578125" customWidth="1"/>
    <col min="2851" max="2851" width="11.7109375" customWidth="1"/>
    <col min="2852" max="2852" width="66.28515625" customWidth="1"/>
    <col min="2853" max="2853" width="9.5703125" customWidth="1"/>
    <col min="2854" max="2854" width="60.42578125" customWidth="1"/>
    <col min="2855" max="2855" width="13.42578125" customWidth="1"/>
    <col min="2856" max="2856" width="56.140625" customWidth="1"/>
    <col min="2857" max="2857" width="9.5703125" customWidth="1"/>
    <col min="2858" max="2858" width="58.7109375" customWidth="1"/>
    <col min="2859" max="2859" width="9.5703125" customWidth="1"/>
    <col min="3077" max="3077" width="16.140625" customWidth="1"/>
    <col min="3078" max="3078" width="43.140625" customWidth="1"/>
    <col min="3079" max="3079" width="29.5703125" customWidth="1"/>
    <col min="3080" max="3080" width="34.140625" customWidth="1"/>
    <col min="3081" max="3081" width="7.5703125" customWidth="1"/>
    <col min="3082" max="3082" width="26.42578125" customWidth="1"/>
    <col min="3083" max="3083" width="17.140625" customWidth="1"/>
    <col min="3084" max="3084" width="19.140625" customWidth="1"/>
    <col min="3085" max="3085" width="18.42578125" customWidth="1"/>
    <col min="3086" max="3086" width="17.5703125" customWidth="1"/>
    <col min="3087" max="3087" width="18.85546875" customWidth="1"/>
    <col min="3088" max="3088" width="18.7109375" customWidth="1"/>
    <col min="3089" max="3090" width="15.85546875" customWidth="1"/>
    <col min="3091" max="3091" width="11.85546875" customWidth="1"/>
    <col min="3092" max="3092" width="8" customWidth="1"/>
    <col min="3093" max="3093" width="9.140625" customWidth="1"/>
    <col min="3094" max="3094" width="11.7109375" customWidth="1"/>
    <col min="3095" max="3095" width="10" customWidth="1"/>
    <col min="3096" max="3096" width="9.140625" customWidth="1"/>
    <col min="3097" max="3098" width="9.28515625" customWidth="1"/>
    <col min="3099" max="3099" width="9" customWidth="1"/>
    <col min="3100" max="3100" width="8.5703125" customWidth="1"/>
    <col min="3101" max="3101" width="9.140625" customWidth="1"/>
    <col min="3102" max="3102" width="8.140625" customWidth="1"/>
    <col min="3103" max="3106" width="15.42578125" customWidth="1"/>
    <col min="3107" max="3107" width="11.7109375" customWidth="1"/>
    <col min="3108" max="3108" width="66.28515625" customWidth="1"/>
    <col min="3109" max="3109" width="9.5703125" customWidth="1"/>
    <col min="3110" max="3110" width="60.42578125" customWidth="1"/>
    <col min="3111" max="3111" width="13.42578125" customWidth="1"/>
    <col min="3112" max="3112" width="56.140625" customWidth="1"/>
    <col min="3113" max="3113" width="9.5703125" customWidth="1"/>
    <col min="3114" max="3114" width="58.7109375" customWidth="1"/>
    <col min="3115" max="3115" width="9.5703125" customWidth="1"/>
    <col min="3333" max="3333" width="16.140625" customWidth="1"/>
    <col min="3334" max="3334" width="43.140625" customWidth="1"/>
    <col min="3335" max="3335" width="29.5703125" customWidth="1"/>
    <col min="3336" max="3336" width="34.140625" customWidth="1"/>
    <col min="3337" max="3337" width="7.5703125" customWidth="1"/>
    <col min="3338" max="3338" width="26.42578125" customWidth="1"/>
    <col min="3339" max="3339" width="17.140625" customWidth="1"/>
    <col min="3340" max="3340" width="19.140625" customWidth="1"/>
    <col min="3341" max="3341" width="18.42578125" customWidth="1"/>
    <col min="3342" max="3342" width="17.5703125" customWidth="1"/>
    <col min="3343" max="3343" width="18.85546875" customWidth="1"/>
    <col min="3344" max="3344" width="18.7109375" customWidth="1"/>
    <col min="3345" max="3346" width="15.85546875" customWidth="1"/>
    <col min="3347" max="3347" width="11.85546875" customWidth="1"/>
    <col min="3348" max="3348" width="8" customWidth="1"/>
    <col min="3349" max="3349" width="9.140625" customWidth="1"/>
    <col min="3350" max="3350" width="11.7109375" customWidth="1"/>
    <col min="3351" max="3351" width="10" customWidth="1"/>
    <col min="3352" max="3352" width="9.140625" customWidth="1"/>
    <col min="3353" max="3354" width="9.28515625" customWidth="1"/>
    <col min="3355" max="3355" width="9" customWidth="1"/>
    <col min="3356" max="3356" width="8.5703125" customWidth="1"/>
    <col min="3357" max="3357" width="9.140625" customWidth="1"/>
    <col min="3358" max="3358" width="8.140625" customWidth="1"/>
    <col min="3359" max="3362" width="15.42578125" customWidth="1"/>
    <col min="3363" max="3363" width="11.7109375" customWidth="1"/>
    <col min="3364" max="3364" width="66.28515625" customWidth="1"/>
    <col min="3365" max="3365" width="9.5703125" customWidth="1"/>
    <col min="3366" max="3366" width="60.42578125" customWidth="1"/>
    <col min="3367" max="3367" width="13.42578125" customWidth="1"/>
    <col min="3368" max="3368" width="56.140625" customWidth="1"/>
    <col min="3369" max="3369" width="9.5703125" customWidth="1"/>
    <col min="3370" max="3370" width="58.7109375" customWidth="1"/>
    <col min="3371" max="3371" width="9.5703125" customWidth="1"/>
    <col min="3589" max="3589" width="16.140625" customWidth="1"/>
    <col min="3590" max="3590" width="43.140625" customWidth="1"/>
    <col min="3591" max="3591" width="29.5703125" customWidth="1"/>
    <col min="3592" max="3592" width="34.140625" customWidth="1"/>
    <col min="3593" max="3593" width="7.5703125" customWidth="1"/>
    <col min="3594" max="3594" width="26.42578125" customWidth="1"/>
    <col min="3595" max="3595" width="17.140625" customWidth="1"/>
    <col min="3596" max="3596" width="19.140625" customWidth="1"/>
    <col min="3597" max="3597" width="18.42578125" customWidth="1"/>
    <col min="3598" max="3598" width="17.5703125" customWidth="1"/>
    <col min="3599" max="3599" width="18.85546875" customWidth="1"/>
    <col min="3600" max="3600" width="18.7109375" customWidth="1"/>
    <col min="3601" max="3602" width="15.85546875" customWidth="1"/>
    <col min="3603" max="3603" width="11.85546875" customWidth="1"/>
    <col min="3604" max="3604" width="8" customWidth="1"/>
    <col min="3605" max="3605" width="9.140625" customWidth="1"/>
    <col min="3606" max="3606" width="11.7109375" customWidth="1"/>
    <col min="3607" max="3607" width="10" customWidth="1"/>
    <col min="3608" max="3608" width="9.140625" customWidth="1"/>
    <col min="3609" max="3610" width="9.28515625" customWidth="1"/>
    <col min="3611" max="3611" width="9" customWidth="1"/>
    <col min="3612" max="3612" width="8.5703125" customWidth="1"/>
    <col min="3613" max="3613" width="9.140625" customWidth="1"/>
    <col min="3614" max="3614" width="8.140625" customWidth="1"/>
    <col min="3615" max="3618" width="15.42578125" customWidth="1"/>
    <col min="3619" max="3619" width="11.7109375" customWidth="1"/>
    <col min="3620" max="3620" width="66.28515625" customWidth="1"/>
    <col min="3621" max="3621" width="9.5703125" customWidth="1"/>
    <col min="3622" max="3622" width="60.42578125" customWidth="1"/>
    <col min="3623" max="3623" width="13.42578125" customWidth="1"/>
    <col min="3624" max="3624" width="56.140625" customWidth="1"/>
    <col min="3625" max="3625" width="9.5703125" customWidth="1"/>
    <col min="3626" max="3626" width="58.7109375" customWidth="1"/>
    <col min="3627" max="3627" width="9.5703125" customWidth="1"/>
    <col min="3845" max="3845" width="16.140625" customWidth="1"/>
    <col min="3846" max="3846" width="43.140625" customWidth="1"/>
    <col min="3847" max="3847" width="29.5703125" customWidth="1"/>
    <col min="3848" max="3848" width="34.140625" customWidth="1"/>
    <col min="3849" max="3849" width="7.5703125" customWidth="1"/>
    <col min="3850" max="3850" width="26.42578125" customWidth="1"/>
    <col min="3851" max="3851" width="17.140625" customWidth="1"/>
    <col min="3852" max="3852" width="19.140625" customWidth="1"/>
    <col min="3853" max="3853" width="18.42578125" customWidth="1"/>
    <col min="3854" max="3854" width="17.5703125" customWidth="1"/>
    <col min="3855" max="3855" width="18.85546875" customWidth="1"/>
    <col min="3856" max="3856" width="18.7109375" customWidth="1"/>
    <col min="3857" max="3858" width="15.85546875" customWidth="1"/>
    <col min="3859" max="3859" width="11.85546875" customWidth="1"/>
    <col min="3860" max="3860" width="8" customWidth="1"/>
    <col min="3861" max="3861" width="9.140625" customWidth="1"/>
    <col min="3862" max="3862" width="11.7109375" customWidth="1"/>
    <col min="3863" max="3863" width="10" customWidth="1"/>
    <col min="3864" max="3864" width="9.140625" customWidth="1"/>
    <col min="3865" max="3866" width="9.28515625" customWidth="1"/>
    <col min="3867" max="3867" width="9" customWidth="1"/>
    <col min="3868" max="3868" width="8.5703125" customWidth="1"/>
    <col min="3869" max="3869" width="9.140625" customWidth="1"/>
    <col min="3870" max="3870" width="8.140625" customWidth="1"/>
    <col min="3871" max="3874" width="15.42578125" customWidth="1"/>
    <col min="3875" max="3875" width="11.7109375" customWidth="1"/>
    <col min="3876" max="3876" width="66.28515625" customWidth="1"/>
    <col min="3877" max="3877" width="9.5703125" customWidth="1"/>
    <col min="3878" max="3878" width="60.42578125" customWidth="1"/>
    <col min="3879" max="3879" width="13.42578125" customWidth="1"/>
    <col min="3880" max="3880" width="56.140625" customWidth="1"/>
    <col min="3881" max="3881" width="9.5703125" customWidth="1"/>
    <col min="3882" max="3882" width="58.7109375" customWidth="1"/>
    <col min="3883" max="3883" width="9.5703125" customWidth="1"/>
    <col min="4101" max="4101" width="16.140625" customWidth="1"/>
    <col min="4102" max="4102" width="43.140625" customWidth="1"/>
    <col min="4103" max="4103" width="29.5703125" customWidth="1"/>
    <col min="4104" max="4104" width="34.140625" customWidth="1"/>
    <col min="4105" max="4105" width="7.5703125" customWidth="1"/>
    <col min="4106" max="4106" width="26.42578125" customWidth="1"/>
    <col min="4107" max="4107" width="17.140625" customWidth="1"/>
    <col min="4108" max="4108" width="19.140625" customWidth="1"/>
    <col min="4109" max="4109" width="18.42578125" customWidth="1"/>
    <col min="4110" max="4110" width="17.5703125" customWidth="1"/>
    <col min="4111" max="4111" width="18.85546875" customWidth="1"/>
    <col min="4112" max="4112" width="18.7109375" customWidth="1"/>
    <col min="4113" max="4114" width="15.85546875" customWidth="1"/>
    <col min="4115" max="4115" width="11.85546875" customWidth="1"/>
    <col min="4116" max="4116" width="8" customWidth="1"/>
    <col min="4117" max="4117" width="9.140625" customWidth="1"/>
    <col min="4118" max="4118" width="11.7109375" customWidth="1"/>
    <col min="4119" max="4119" width="10" customWidth="1"/>
    <col min="4120" max="4120" width="9.140625" customWidth="1"/>
    <col min="4121" max="4122" width="9.28515625" customWidth="1"/>
    <col min="4123" max="4123" width="9" customWidth="1"/>
    <col min="4124" max="4124" width="8.5703125" customWidth="1"/>
    <col min="4125" max="4125" width="9.140625" customWidth="1"/>
    <col min="4126" max="4126" width="8.140625" customWidth="1"/>
    <col min="4127" max="4130" width="15.42578125" customWidth="1"/>
    <col min="4131" max="4131" width="11.7109375" customWidth="1"/>
    <col min="4132" max="4132" width="66.28515625" customWidth="1"/>
    <col min="4133" max="4133" width="9.5703125" customWidth="1"/>
    <col min="4134" max="4134" width="60.42578125" customWidth="1"/>
    <col min="4135" max="4135" width="13.42578125" customWidth="1"/>
    <col min="4136" max="4136" width="56.140625" customWidth="1"/>
    <col min="4137" max="4137" width="9.5703125" customWidth="1"/>
    <col min="4138" max="4138" width="58.7109375" customWidth="1"/>
    <col min="4139" max="4139" width="9.5703125" customWidth="1"/>
    <col min="4357" max="4357" width="16.140625" customWidth="1"/>
    <col min="4358" max="4358" width="43.140625" customWidth="1"/>
    <col min="4359" max="4359" width="29.5703125" customWidth="1"/>
    <col min="4360" max="4360" width="34.140625" customWidth="1"/>
    <col min="4361" max="4361" width="7.5703125" customWidth="1"/>
    <col min="4362" max="4362" width="26.42578125" customWidth="1"/>
    <col min="4363" max="4363" width="17.140625" customWidth="1"/>
    <col min="4364" max="4364" width="19.140625" customWidth="1"/>
    <col min="4365" max="4365" width="18.42578125" customWidth="1"/>
    <col min="4366" max="4366" width="17.5703125" customWidth="1"/>
    <col min="4367" max="4367" width="18.85546875" customWidth="1"/>
    <col min="4368" max="4368" width="18.7109375" customWidth="1"/>
    <col min="4369" max="4370" width="15.85546875" customWidth="1"/>
    <col min="4371" max="4371" width="11.85546875" customWidth="1"/>
    <col min="4372" max="4372" width="8" customWidth="1"/>
    <col min="4373" max="4373" width="9.140625" customWidth="1"/>
    <col min="4374" max="4374" width="11.7109375" customWidth="1"/>
    <col min="4375" max="4375" width="10" customWidth="1"/>
    <col min="4376" max="4376" width="9.140625" customWidth="1"/>
    <col min="4377" max="4378" width="9.28515625" customWidth="1"/>
    <col min="4379" max="4379" width="9" customWidth="1"/>
    <col min="4380" max="4380" width="8.5703125" customWidth="1"/>
    <col min="4381" max="4381" width="9.140625" customWidth="1"/>
    <col min="4382" max="4382" width="8.140625" customWidth="1"/>
    <col min="4383" max="4386" width="15.42578125" customWidth="1"/>
    <col min="4387" max="4387" width="11.7109375" customWidth="1"/>
    <col min="4388" max="4388" width="66.28515625" customWidth="1"/>
    <col min="4389" max="4389" width="9.5703125" customWidth="1"/>
    <col min="4390" max="4390" width="60.42578125" customWidth="1"/>
    <col min="4391" max="4391" width="13.42578125" customWidth="1"/>
    <col min="4392" max="4392" width="56.140625" customWidth="1"/>
    <col min="4393" max="4393" width="9.5703125" customWidth="1"/>
    <col min="4394" max="4394" width="58.7109375" customWidth="1"/>
    <col min="4395" max="4395" width="9.5703125" customWidth="1"/>
    <col min="4613" max="4613" width="16.140625" customWidth="1"/>
    <col min="4614" max="4614" width="43.140625" customWidth="1"/>
    <col min="4615" max="4615" width="29.5703125" customWidth="1"/>
    <col min="4616" max="4616" width="34.140625" customWidth="1"/>
    <col min="4617" max="4617" width="7.5703125" customWidth="1"/>
    <col min="4618" max="4618" width="26.42578125" customWidth="1"/>
    <col min="4619" max="4619" width="17.140625" customWidth="1"/>
    <col min="4620" max="4620" width="19.140625" customWidth="1"/>
    <col min="4621" max="4621" width="18.42578125" customWidth="1"/>
    <col min="4622" max="4622" width="17.5703125" customWidth="1"/>
    <col min="4623" max="4623" width="18.85546875" customWidth="1"/>
    <col min="4624" max="4624" width="18.7109375" customWidth="1"/>
    <col min="4625" max="4626" width="15.85546875" customWidth="1"/>
    <col min="4627" max="4627" width="11.85546875" customWidth="1"/>
    <col min="4628" max="4628" width="8" customWidth="1"/>
    <col min="4629" max="4629" width="9.140625" customWidth="1"/>
    <col min="4630" max="4630" width="11.7109375" customWidth="1"/>
    <col min="4631" max="4631" width="10" customWidth="1"/>
    <col min="4632" max="4632" width="9.140625" customWidth="1"/>
    <col min="4633" max="4634" width="9.28515625" customWidth="1"/>
    <col min="4635" max="4635" width="9" customWidth="1"/>
    <col min="4636" max="4636" width="8.5703125" customWidth="1"/>
    <col min="4637" max="4637" width="9.140625" customWidth="1"/>
    <col min="4638" max="4638" width="8.140625" customWidth="1"/>
    <col min="4639" max="4642" width="15.42578125" customWidth="1"/>
    <col min="4643" max="4643" width="11.7109375" customWidth="1"/>
    <col min="4644" max="4644" width="66.28515625" customWidth="1"/>
    <col min="4645" max="4645" width="9.5703125" customWidth="1"/>
    <col min="4646" max="4646" width="60.42578125" customWidth="1"/>
    <col min="4647" max="4647" width="13.42578125" customWidth="1"/>
    <col min="4648" max="4648" width="56.140625" customWidth="1"/>
    <col min="4649" max="4649" width="9.5703125" customWidth="1"/>
    <col min="4650" max="4650" width="58.7109375" customWidth="1"/>
    <col min="4651" max="4651" width="9.5703125" customWidth="1"/>
    <col min="4869" max="4869" width="16.140625" customWidth="1"/>
    <col min="4870" max="4870" width="43.140625" customWidth="1"/>
    <col min="4871" max="4871" width="29.5703125" customWidth="1"/>
    <col min="4872" max="4872" width="34.140625" customWidth="1"/>
    <col min="4873" max="4873" width="7.5703125" customWidth="1"/>
    <col min="4874" max="4874" width="26.42578125" customWidth="1"/>
    <col min="4875" max="4875" width="17.140625" customWidth="1"/>
    <col min="4876" max="4876" width="19.140625" customWidth="1"/>
    <col min="4877" max="4877" width="18.42578125" customWidth="1"/>
    <col min="4878" max="4878" width="17.5703125" customWidth="1"/>
    <col min="4879" max="4879" width="18.85546875" customWidth="1"/>
    <col min="4880" max="4880" width="18.7109375" customWidth="1"/>
    <col min="4881" max="4882" width="15.85546875" customWidth="1"/>
    <col min="4883" max="4883" width="11.85546875" customWidth="1"/>
    <col min="4884" max="4884" width="8" customWidth="1"/>
    <col min="4885" max="4885" width="9.140625" customWidth="1"/>
    <col min="4886" max="4886" width="11.7109375" customWidth="1"/>
    <col min="4887" max="4887" width="10" customWidth="1"/>
    <col min="4888" max="4888" width="9.140625" customWidth="1"/>
    <col min="4889" max="4890" width="9.28515625" customWidth="1"/>
    <col min="4891" max="4891" width="9" customWidth="1"/>
    <col min="4892" max="4892" width="8.5703125" customWidth="1"/>
    <col min="4893" max="4893" width="9.140625" customWidth="1"/>
    <col min="4894" max="4894" width="8.140625" customWidth="1"/>
    <col min="4895" max="4898" width="15.42578125" customWidth="1"/>
    <col min="4899" max="4899" width="11.7109375" customWidth="1"/>
    <col min="4900" max="4900" width="66.28515625" customWidth="1"/>
    <col min="4901" max="4901" width="9.5703125" customWidth="1"/>
    <col min="4902" max="4902" width="60.42578125" customWidth="1"/>
    <col min="4903" max="4903" width="13.42578125" customWidth="1"/>
    <col min="4904" max="4904" width="56.140625" customWidth="1"/>
    <col min="4905" max="4905" width="9.5703125" customWidth="1"/>
    <col min="4906" max="4906" width="58.7109375" customWidth="1"/>
    <col min="4907" max="4907" width="9.5703125" customWidth="1"/>
    <col min="5125" max="5125" width="16.140625" customWidth="1"/>
    <col min="5126" max="5126" width="43.140625" customWidth="1"/>
    <col min="5127" max="5127" width="29.5703125" customWidth="1"/>
    <col min="5128" max="5128" width="34.140625" customWidth="1"/>
    <col min="5129" max="5129" width="7.5703125" customWidth="1"/>
    <col min="5130" max="5130" width="26.42578125" customWidth="1"/>
    <col min="5131" max="5131" width="17.140625" customWidth="1"/>
    <col min="5132" max="5132" width="19.140625" customWidth="1"/>
    <col min="5133" max="5133" width="18.42578125" customWidth="1"/>
    <col min="5134" max="5134" width="17.5703125" customWidth="1"/>
    <col min="5135" max="5135" width="18.85546875" customWidth="1"/>
    <col min="5136" max="5136" width="18.7109375" customWidth="1"/>
    <col min="5137" max="5138" width="15.85546875" customWidth="1"/>
    <col min="5139" max="5139" width="11.85546875" customWidth="1"/>
    <col min="5140" max="5140" width="8" customWidth="1"/>
    <col min="5141" max="5141" width="9.140625" customWidth="1"/>
    <col min="5142" max="5142" width="11.7109375" customWidth="1"/>
    <col min="5143" max="5143" width="10" customWidth="1"/>
    <col min="5144" max="5144" width="9.140625" customWidth="1"/>
    <col min="5145" max="5146" width="9.28515625" customWidth="1"/>
    <col min="5147" max="5147" width="9" customWidth="1"/>
    <col min="5148" max="5148" width="8.5703125" customWidth="1"/>
    <col min="5149" max="5149" width="9.140625" customWidth="1"/>
    <col min="5150" max="5150" width="8.140625" customWidth="1"/>
    <col min="5151" max="5154" width="15.42578125" customWidth="1"/>
    <col min="5155" max="5155" width="11.7109375" customWidth="1"/>
    <col min="5156" max="5156" width="66.28515625" customWidth="1"/>
    <col min="5157" max="5157" width="9.5703125" customWidth="1"/>
    <col min="5158" max="5158" width="60.42578125" customWidth="1"/>
    <col min="5159" max="5159" width="13.42578125" customWidth="1"/>
    <col min="5160" max="5160" width="56.140625" customWidth="1"/>
    <col min="5161" max="5161" width="9.5703125" customWidth="1"/>
    <col min="5162" max="5162" width="58.7109375" customWidth="1"/>
    <col min="5163" max="5163" width="9.5703125" customWidth="1"/>
    <col min="5381" max="5381" width="16.140625" customWidth="1"/>
    <col min="5382" max="5382" width="43.140625" customWidth="1"/>
    <col min="5383" max="5383" width="29.5703125" customWidth="1"/>
    <col min="5384" max="5384" width="34.140625" customWidth="1"/>
    <col min="5385" max="5385" width="7.5703125" customWidth="1"/>
    <col min="5386" max="5386" width="26.42578125" customWidth="1"/>
    <col min="5387" max="5387" width="17.140625" customWidth="1"/>
    <col min="5388" max="5388" width="19.140625" customWidth="1"/>
    <col min="5389" max="5389" width="18.42578125" customWidth="1"/>
    <col min="5390" max="5390" width="17.5703125" customWidth="1"/>
    <col min="5391" max="5391" width="18.85546875" customWidth="1"/>
    <col min="5392" max="5392" width="18.7109375" customWidth="1"/>
    <col min="5393" max="5394" width="15.85546875" customWidth="1"/>
    <col min="5395" max="5395" width="11.85546875" customWidth="1"/>
    <col min="5396" max="5396" width="8" customWidth="1"/>
    <col min="5397" max="5397" width="9.140625" customWidth="1"/>
    <col min="5398" max="5398" width="11.7109375" customWidth="1"/>
    <col min="5399" max="5399" width="10" customWidth="1"/>
    <col min="5400" max="5400" width="9.140625" customWidth="1"/>
    <col min="5401" max="5402" width="9.28515625" customWidth="1"/>
    <col min="5403" max="5403" width="9" customWidth="1"/>
    <col min="5404" max="5404" width="8.5703125" customWidth="1"/>
    <col min="5405" max="5405" width="9.140625" customWidth="1"/>
    <col min="5406" max="5406" width="8.140625" customWidth="1"/>
    <col min="5407" max="5410" width="15.42578125" customWidth="1"/>
    <col min="5411" max="5411" width="11.7109375" customWidth="1"/>
    <col min="5412" max="5412" width="66.28515625" customWidth="1"/>
    <col min="5413" max="5413" width="9.5703125" customWidth="1"/>
    <col min="5414" max="5414" width="60.42578125" customWidth="1"/>
    <col min="5415" max="5415" width="13.42578125" customWidth="1"/>
    <col min="5416" max="5416" width="56.140625" customWidth="1"/>
    <col min="5417" max="5417" width="9.5703125" customWidth="1"/>
    <col min="5418" max="5418" width="58.7109375" customWidth="1"/>
    <col min="5419" max="5419" width="9.5703125" customWidth="1"/>
    <col min="5637" max="5637" width="16.140625" customWidth="1"/>
    <col min="5638" max="5638" width="43.140625" customWidth="1"/>
    <col min="5639" max="5639" width="29.5703125" customWidth="1"/>
    <col min="5640" max="5640" width="34.140625" customWidth="1"/>
    <col min="5641" max="5641" width="7.5703125" customWidth="1"/>
    <col min="5642" max="5642" width="26.42578125" customWidth="1"/>
    <col min="5643" max="5643" width="17.140625" customWidth="1"/>
    <col min="5644" max="5644" width="19.140625" customWidth="1"/>
    <col min="5645" max="5645" width="18.42578125" customWidth="1"/>
    <col min="5646" max="5646" width="17.5703125" customWidth="1"/>
    <col min="5647" max="5647" width="18.85546875" customWidth="1"/>
    <col min="5648" max="5648" width="18.7109375" customWidth="1"/>
    <col min="5649" max="5650" width="15.85546875" customWidth="1"/>
    <col min="5651" max="5651" width="11.85546875" customWidth="1"/>
    <col min="5652" max="5652" width="8" customWidth="1"/>
    <col min="5653" max="5653" width="9.140625" customWidth="1"/>
    <col min="5654" max="5654" width="11.7109375" customWidth="1"/>
    <col min="5655" max="5655" width="10" customWidth="1"/>
    <col min="5656" max="5656" width="9.140625" customWidth="1"/>
    <col min="5657" max="5658" width="9.28515625" customWidth="1"/>
    <col min="5659" max="5659" width="9" customWidth="1"/>
    <col min="5660" max="5660" width="8.5703125" customWidth="1"/>
    <col min="5661" max="5661" width="9.140625" customWidth="1"/>
    <col min="5662" max="5662" width="8.140625" customWidth="1"/>
    <col min="5663" max="5666" width="15.42578125" customWidth="1"/>
    <col min="5667" max="5667" width="11.7109375" customWidth="1"/>
    <col min="5668" max="5668" width="66.28515625" customWidth="1"/>
    <col min="5669" max="5669" width="9.5703125" customWidth="1"/>
    <col min="5670" max="5670" width="60.42578125" customWidth="1"/>
    <col min="5671" max="5671" width="13.42578125" customWidth="1"/>
    <col min="5672" max="5672" width="56.140625" customWidth="1"/>
    <col min="5673" max="5673" width="9.5703125" customWidth="1"/>
    <col min="5674" max="5674" width="58.7109375" customWidth="1"/>
    <col min="5675" max="5675" width="9.5703125" customWidth="1"/>
    <col min="5893" max="5893" width="16.140625" customWidth="1"/>
    <col min="5894" max="5894" width="43.140625" customWidth="1"/>
    <col min="5895" max="5895" width="29.5703125" customWidth="1"/>
    <col min="5896" max="5896" width="34.140625" customWidth="1"/>
    <col min="5897" max="5897" width="7.5703125" customWidth="1"/>
    <col min="5898" max="5898" width="26.42578125" customWidth="1"/>
    <col min="5899" max="5899" width="17.140625" customWidth="1"/>
    <col min="5900" max="5900" width="19.140625" customWidth="1"/>
    <col min="5901" max="5901" width="18.42578125" customWidth="1"/>
    <col min="5902" max="5902" width="17.5703125" customWidth="1"/>
    <col min="5903" max="5903" width="18.85546875" customWidth="1"/>
    <col min="5904" max="5904" width="18.7109375" customWidth="1"/>
    <col min="5905" max="5906" width="15.85546875" customWidth="1"/>
    <col min="5907" max="5907" width="11.85546875" customWidth="1"/>
    <col min="5908" max="5908" width="8" customWidth="1"/>
    <col min="5909" max="5909" width="9.140625" customWidth="1"/>
    <col min="5910" max="5910" width="11.7109375" customWidth="1"/>
    <col min="5911" max="5911" width="10" customWidth="1"/>
    <col min="5912" max="5912" width="9.140625" customWidth="1"/>
    <col min="5913" max="5914" width="9.28515625" customWidth="1"/>
    <col min="5915" max="5915" width="9" customWidth="1"/>
    <col min="5916" max="5916" width="8.5703125" customWidth="1"/>
    <col min="5917" max="5917" width="9.140625" customWidth="1"/>
    <col min="5918" max="5918" width="8.140625" customWidth="1"/>
    <col min="5919" max="5922" width="15.42578125" customWidth="1"/>
    <col min="5923" max="5923" width="11.7109375" customWidth="1"/>
    <col min="5924" max="5924" width="66.28515625" customWidth="1"/>
    <col min="5925" max="5925" width="9.5703125" customWidth="1"/>
    <col min="5926" max="5926" width="60.42578125" customWidth="1"/>
    <col min="5927" max="5927" width="13.42578125" customWidth="1"/>
    <col min="5928" max="5928" width="56.140625" customWidth="1"/>
    <col min="5929" max="5929" width="9.5703125" customWidth="1"/>
    <col min="5930" max="5930" width="58.7109375" customWidth="1"/>
    <col min="5931" max="5931" width="9.5703125" customWidth="1"/>
    <col min="6149" max="6149" width="16.140625" customWidth="1"/>
    <col min="6150" max="6150" width="43.140625" customWidth="1"/>
    <col min="6151" max="6151" width="29.5703125" customWidth="1"/>
    <col min="6152" max="6152" width="34.140625" customWidth="1"/>
    <col min="6153" max="6153" width="7.5703125" customWidth="1"/>
    <col min="6154" max="6154" width="26.42578125" customWidth="1"/>
    <col min="6155" max="6155" width="17.140625" customWidth="1"/>
    <col min="6156" max="6156" width="19.140625" customWidth="1"/>
    <col min="6157" max="6157" width="18.42578125" customWidth="1"/>
    <col min="6158" max="6158" width="17.5703125" customWidth="1"/>
    <col min="6159" max="6159" width="18.85546875" customWidth="1"/>
    <col min="6160" max="6160" width="18.7109375" customWidth="1"/>
    <col min="6161" max="6162" width="15.85546875" customWidth="1"/>
    <col min="6163" max="6163" width="11.85546875" customWidth="1"/>
    <col min="6164" max="6164" width="8" customWidth="1"/>
    <col min="6165" max="6165" width="9.140625" customWidth="1"/>
    <col min="6166" max="6166" width="11.7109375" customWidth="1"/>
    <col min="6167" max="6167" width="10" customWidth="1"/>
    <col min="6168" max="6168" width="9.140625" customWidth="1"/>
    <col min="6169" max="6170" width="9.28515625" customWidth="1"/>
    <col min="6171" max="6171" width="9" customWidth="1"/>
    <col min="6172" max="6172" width="8.5703125" customWidth="1"/>
    <col min="6173" max="6173" width="9.140625" customWidth="1"/>
    <col min="6174" max="6174" width="8.140625" customWidth="1"/>
    <col min="6175" max="6178" width="15.42578125" customWidth="1"/>
    <col min="6179" max="6179" width="11.7109375" customWidth="1"/>
    <col min="6180" max="6180" width="66.28515625" customWidth="1"/>
    <col min="6181" max="6181" width="9.5703125" customWidth="1"/>
    <col min="6182" max="6182" width="60.42578125" customWidth="1"/>
    <col min="6183" max="6183" width="13.42578125" customWidth="1"/>
    <col min="6184" max="6184" width="56.140625" customWidth="1"/>
    <col min="6185" max="6185" width="9.5703125" customWidth="1"/>
    <col min="6186" max="6186" width="58.7109375" customWidth="1"/>
    <col min="6187" max="6187" width="9.5703125" customWidth="1"/>
    <col min="6405" max="6405" width="16.140625" customWidth="1"/>
    <col min="6406" max="6406" width="43.140625" customWidth="1"/>
    <col min="6407" max="6407" width="29.5703125" customWidth="1"/>
    <col min="6408" max="6408" width="34.140625" customWidth="1"/>
    <col min="6409" max="6409" width="7.5703125" customWidth="1"/>
    <col min="6410" max="6410" width="26.42578125" customWidth="1"/>
    <col min="6411" max="6411" width="17.140625" customWidth="1"/>
    <col min="6412" max="6412" width="19.140625" customWidth="1"/>
    <col min="6413" max="6413" width="18.42578125" customWidth="1"/>
    <col min="6414" max="6414" width="17.5703125" customWidth="1"/>
    <col min="6415" max="6415" width="18.85546875" customWidth="1"/>
    <col min="6416" max="6416" width="18.7109375" customWidth="1"/>
    <col min="6417" max="6418" width="15.85546875" customWidth="1"/>
    <col min="6419" max="6419" width="11.85546875" customWidth="1"/>
    <col min="6420" max="6420" width="8" customWidth="1"/>
    <col min="6421" max="6421" width="9.140625" customWidth="1"/>
    <col min="6422" max="6422" width="11.7109375" customWidth="1"/>
    <col min="6423" max="6423" width="10" customWidth="1"/>
    <col min="6424" max="6424" width="9.140625" customWidth="1"/>
    <col min="6425" max="6426" width="9.28515625" customWidth="1"/>
    <col min="6427" max="6427" width="9" customWidth="1"/>
    <col min="6428" max="6428" width="8.5703125" customWidth="1"/>
    <col min="6429" max="6429" width="9.140625" customWidth="1"/>
    <col min="6430" max="6430" width="8.140625" customWidth="1"/>
    <col min="6431" max="6434" width="15.42578125" customWidth="1"/>
    <col min="6435" max="6435" width="11.7109375" customWidth="1"/>
    <col min="6436" max="6436" width="66.28515625" customWidth="1"/>
    <col min="6437" max="6437" width="9.5703125" customWidth="1"/>
    <col min="6438" max="6438" width="60.42578125" customWidth="1"/>
    <col min="6439" max="6439" width="13.42578125" customWidth="1"/>
    <col min="6440" max="6440" width="56.140625" customWidth="1"/>
    <col min="6441" max="6441" width="9.5703125" customWidth="1"/>
    <col min="6442" max="6442" width="58.7109375" customWidth="1"/>
    <col min="6443" max="6443" width="9.5703125" customWidth="1"/>
    <col min="6661" max="6661" width="16.140625" customWidth="1"/>
    <col min="6662" max="6662" width="43.140625" customWidth="1"/>
    <col min="6663" max="6663" width="29.5703125" customWidth="1"/>
    <col min="6664" max="6664" width="34.140625" customWidth="1"/>
    <col min="6665" max="6665" width="7.5703125" customWidth="1"/>
    <col min="6666" max="6666" width="26.42578125" customWidth="1"/>
    <col min="6667" max="6667" width="17.140625" customWidth="1"/>
    <col min="6668" max="6668" width="19.140625" customWidth="1"/>
    <col min="6669" max="6669" width="18.42578125" customWidth="1"/>
    <col min="6670" max="6670" width="17.5703125" customWidth="1"/>
    <col min="6671" max="6671" width="18.85546875" customWidth="1"/>
    <col min="6672" max="6672" width="18.7109375" customWidth="1"/>
    <col min="6673" max="6674" width="15.85546875" customWidth="1"/>
    <col min="6675" max="6675" width="11.85546875" customWidth="1"/>
    <col min="6676" max="6676" width="8" customWidth="1"/>
    <col min="6677" max="6677" width="9.140625" customWidth="1"/>
    <col min="6678" max="6678" width="11.7109375" customWidth="1"/>
    <col min="6679" max="6679" width="10" customWidth="1"/>
    <col min="6680" max="6680" width="9.140625" customWidth="1"/>
    <col min="6681" max="6682" width="9.28515625" customWidth="1"/>
    <col min="6683" max="6683" width="9" customWidth="1"/>
    <col min="6684" max="6684" width="8.5703125" customWidth="1"/>
    <col min="6685" max="6685" width="9.140625" customWidth="1"/>
    <col min="6686" max="6686" width="8.140625" customWidth="1"/>
    <col min="6687" max="6690" width="15.42578125" customWidth="1"/>
    <col min="6691" max="6691" width="11.7109375" customWidth="1"/>
    <col min="6692" max="6692" width="66.28515625" customWidth="1"/>
    <col min="6693" max="6693" width="9.5703125" customWidth="1"/>
    <col min="6694" max="6694" width="60.42578125" customWidth="1"/>
    <col min="6695" max="6695" width="13.42578125" customWidth="1"/>
    <col min="6696" max="6696" width="56.140625" customWidth="1"/>
    <col min="6697" max="6697" width="9.5703125" customWidth="1"/>
    <col min="6698" max="6698" width="58.7109375" customWidth="1"/>
    <col min="6699" max="6699" width="9.5703125" customWidth="1"/>
    <col min="6917" max="6917" width="16.140625" customWidth="1"/>
    <col min="6918" max="6918" width="43.140625" customWidth="1"/>
    <col min="6919" max="6919" width="29.5703125" customWidth="1"/>
    <col min="6920" max="6920" width="34.140625" customWidth="1"/>
    <col min="6921" max="6921" width="7.5703125" customWidth="1"/>
    <col min="6922" max="6922" width="26.42578125" customWidth="1"/>
    <col min="6923" max="6923" width="17.140625" customWidth="1"/>
    <col min="6924" max="6924" width="19.140625" customWidth="1"/>
    <col min="6925" max="6925" width="18.42578125" customWidth="1"/>
    <col min="6926" max="6926" width="17.5703125" customWidth="1"/>
    <col min="6927" max="6927" width="18.85546875" customWidth="1"/>
    <col min="6928" max="6928" width="18.7109375" customWidth="1"/>
    <col min="6929" max="6930" width="15.85546875" customWidth="1"/>
    <col min="6931" max="6931" width="11.85546875" customWidth="1"/>
    <col min="6932" max="6932" width="8" customWidth="1"/>
    <col min="6933" max="6933" width="9.140625" customWidth="1"/>
    <col min="6934" max="6934" width="11.7109375" customWidth="1"/>
    <col min="6935" max="6935" width="10" customWidth="1"/>
    <col min="6936" max="6936" width="9.140625" customWidth="1"/>
    <col min="6937" max="6938" width="9.28515625" customWidth="1"/>
    <col min="6939" max="6939" width="9" customWidth="1"/>
    <col min="6940" max="6940" width="8.5703125" customWidth="1"/>
    <col min="6941" max="6941" width="9.140625" customWidth="1"/>
    <col min="6942" max="6942" width="8.140625" customWidth="1"/>
    <col min="6943" max="6946" width="15.42578125" customWidth="1"/>
    <col min="6947" max="6947" width="11.7109375" customWidth="1"/>
    <col min="6948" max="6948" width="66.28515625" customWidth="1"/>
    <col min="6949" max="6949" width="9.5703125" customWidth="1"/>
    <col min="6950" max="6950" width="60.42578125" customWidth="1"/>
    <col min="6951" max="6951" width="13.42578125" customWidth="1"/>
    <col min="6952" max="6952" width="56.140625" customWidth="1"/>
    <col min="6953" max="6953" width="9.5703125" customWidth="1"/>
    <col min="6954" max="6954" width="58.7109375" customWidth="1"/>
    <col min="6955" max="6955" width="9.5703125" customWidth="1"/>
    <col min="7173" max="7173" width="16.140625" customWidth="1"/>
    <col min="7174" max="7174" width="43.140625" customWidth="1"/>
    <col min="7175" max="7175" width="29.5703125" customWidth="1"/>
    <col min="7176" max="7176" width="34.140625" customWidth="1"/>
    <col min="7177" max="7177" width="7.5703125" customWidth="1"/>
    <col min="7178" max="7178" width="26.42578125" customWidth="1"/>
    <col min="7179" max="7179" width="17.140625" customWidth="1"/>
    <col min="7180" max="7180" width="19.140625" customWidth="1"/>
    <col min="7181" max="7181" width="18.42578125" customWidth="1"/>
    <col min="7182" max="7182" width="17.5703125" customWidth="1"/>
    <col min="7183" max="7183" width="18.85546875" customWidth="1"/>
    <col min="7184" max="7184" width="18.7109375" customWidth="1"/>
    <col min="7185" max="7186" width="15.85546875" customWidth="1"/>
    <col min="7187" max="7187" width="11.85546875" customWidth="1"/>
    <col min="7188" max="7188" width="8" customWidth="1"/>
    <col min="7189" max="7189" width="9.140625" customWidth="1"/>
    <col min="7190" max="7190" width="11.7109375" customWidth="1"/>
    <col min="7191" max="7191" width="10" customWidth="1"/>
    <col min="7192" max="7192" width="9.140625" customWidth="1"/>
    <col min="7193" max="7194" width="9.28515625" customWidth="1"/>
    <col min="7195" max="7195" width="9" customWidth="1"/>
    <col min="7196" max="7196" width="8.5703125" customWidth="1"/>
    <col min="7197" max="7197" width="9.140625" customWidth="1"/>
    <col min="7198" max="7198" width="8.140625" customWidth="1"/>
    <col min="7199" max="7202" width="15.42578125" customWidth="1"/>
    <col min="7203" max="7203" width="11.7109375" customWidth="1"/>
    <col min="7204" max="7204" width="66.28515625" customWidth="1"/>
    <col min="7205" max="7205" width="9.5703125" customWidth="1"/>
    <col min="7206" max="7206" width="60.42578125" customWidth="1"/>
    <col min="7207" max="7207" width="13.42578125" customWidth="1"/>
    <col min="7208" max="7208" width="56.140625" customWidth="1"/>
    <col min="7209" max="7209" width="9.5703125" customWidth="1"/>
    <col min="7210" max="7210" width="58.7109375" customWidth="1"/>
    <col min="7211" max="7211" width="9.5703125" customWidth="1"/>
    <col min="7429" max="7429" width="16.140625" customWidth="1"/>
    <col min="7430" max="7430" width="43.140625" customWidth="1"/>
    <col min="7431" max="7431" width="29.5703125" customWidth="1"/>
    <col min="7432" max="7432" width="34.140625" customWidth="1"/>
    <col min="7433" max="7433" width="7.5703125" customWidth="1"/>
    <col min="7434" max="7434" width="26.42578125" customWidth="1"/>
    <col min="7435" max="7435" width="17.140625" customWidth="1"/>
    <col min="7436" max="7436" width="19.140625" customWidth="1"/>
    <col min="7437" max="7437" width="18.42578125" customWidth="1"/>
    <col min="7438" max="7438" width="17.5703125" customWidth="1"/>
    <col min="7439" max="7439" width="18.85546875" customWidth="1"/>
    <col min="7440" max="7440" width="18.7109375" customWidth="1"/>
    <col min="7441" max="7442" width="15.85546875" customWidth="1"/>
    <col min="7443" max="7443" width="11.85546875" customWidth="1"/>
    <col min="7444" max="7444" width="8" customWidth="1"/>
    <col min="7445" max="7445" width="9.140625" customWidth="1"/>
    <col min="7446" max="7446" width="11.7109375" customWidth="1"/>
    <col min="7447" max="7447" width="10" customWidth="1"/>
    <col min="7448" max="7448" width="9.140625" customWidth="1"/>
    <col min="7449" max="7450" width="9.28515625" customWidth="1"/>
    <col min="7451" max="7451" width="9" customWidth="1"/>
    <col min="7452" max="7452" width="8.5703125" customWidth="1"/>
    <col min="7453" max="7453" width="9.140625" customWidth="1"/>
    <col min="7454" max="7454" width="8.140625" customWidth="1"/>
    <col min="7455" max="7458" width="15.42578125" customWidth="1"/>
    <col min="7459" max="7459" width="11.7109375" customWidth="1"/>
    <col min="7460" max="7460" width="66.28515625" customWidth="1"/>
    <col min="7461" max="7461" width="9.5703125" customWidth="1"/>
    <col min="7462" max="7462" width="60.42578125" customWidth="1"/>
    <col min="7463" max="7463" width="13.42578125" customWidth="1"/>
    <col min="7464" max="7464" width="56.140625" customWidth="1"/>
    <col min="7465" max="7465" width="9.5703125" customWidth="1"/>
    <col min="7466" max="7466" width="58.7109375" customWidth="1"/>
    <col min="7467" max="7467" width="9.5703125" customWidth="1"/>
    <col min="7685" max="7685" width="16.140625" customWidth="1"/>
    <col min="7686" max="7686" width="43.140625" customWidth="1"/>
    <col min="7687" max="7687" width="29.5703125" customWidth="1"/>
    <col min="7688" max="7688" width="34.140625" customWidth="1"/>
    <col min="7689" max="7689" width="7.5703125" customWidth="1"/>
    <col min="7690" max="7690" width="26.42578125" customWidth="1"/>
    <col min="7691" max="7691" width="17.140625" customWidth="1"/>
    <col min="7692" max="7692" width="19.140625" customWidth="1"/>
    <col min="7693" max="7693" width="18.42578125" customWidth="1"/>
    <col min="7694" max="7694" width="17.5703125" customWidth="1"/>
    <col min="7695" max="7695" width="18.85546875" customWidth="1"/>
    <col min="7696" max="7696" width="18.7109375" customWidth="1"/>
    <col min="7697" max="7698" width="15.85546875" customWidth="1"/>
    <col min="7699" max="7699" width="11.85546875" customWidth="1"/>
    <col min="7700" max="7700" width="8" customWidth="1"/>
    <col min="7701" max="7701" width="9.140625" customWidth="1"/>
    <col min="7702" max="7702" width="11.7109375" customWidth="1"/>
    <col min="7703" max="7703" width="10" customWidth="1"/>
    <col min="7704" max="7704" width="9.140625" customWidth="1"/>
    <col min="7705" max="7706" width="9.28515625" customWidth="1"/>
    <col min="7707" max="7707" width="9" customWidth="1"/>
    <col min="7708" max="7708" width="8.5703125" customWidth="1"/>
    <col min="7709" max="7709" width="9.140625" customWidth="1"/>
    <col min="7710" max="7710" width="8.140625" customWidth="1"/>
    <col min="7711" max="7714" width="15.42578125" customWidth="1"/>
    <col min="7715" max="7715" width="11.7109375" customWidth="1"/>
    <col min="7716" max="7716" width="66.28515625" customWidth="1"/>
    <col min="7717" max="7717" width="9.5703125" customWidth="1"/>
    <col min="7718" max="7718" width="60.42578125" customWidth="1"/>
    <col min="7719" max="7719" width="13.42578125" customWidth="1"/>
    <col min="7720" max="7720" width="56.140625" customWidth="1"/>
    <col min="7721" max="7721" width="9.5703125" customWidth="1"/>
    <col min="7722" max="7722" width="58.7109375" customWidth="1"/>
    <col min="7723" max="7723" width="9.5703125" customWidth="1"/>
    <col min="7941" max="7941" width="16.140625" customWidth="1"/>
    <col min="7942" max="7942" width="43.140625" customWidth="1"/>
    <col min="7943" max="7943" width="29.5703125" customWidth="1"/>
    <col min="7944" max="7944" width="34.140625" customWidth="1"/>
    <col min="7945" max="7945" width="7.5703125" customWidth="1"/>
    <col min="7946" max="7946" width="26.42578125" customWidth="1"/>
    <col min="7947" max="7947" width="17.140625" customWidth="1"/>
    <col min="7948" max="7948" width="19.140625" customWidth="1"/>
    <col min="7949" max="7949" width="18.42578125" customWidth="1"/>
    <col min="7950" max="7950" width="17.5703125" customWidth="1"/>
    <col min="7951" max="7951" width="18.85546875" customWidth="1"/>
    <col min="7952" max="7952" width="18.7109375" customWidth="1"/>
    <col min="7953" max="7954" width="15.85546875" customWidth="1"/>
    <col min="7955" max="7955" width="11.85546875" customWidth="1"/>
    <col min="7956" max="7956" width="8" customWidth="1"/>
    <col min="7957" max="7957" width="9.140625" customWidth="1"/>
    <col min="7958" max="7958" width="11.7109375" customWidth="1"/>
    <col min="7959" max="7959" width="10" customWidth="1"/>
    <col min="7960" max="7960" width="9.140625" customWidth="1"/>
    <col min="7961" max="7962" width="9.28515625" customWidth="1"/>
    <col min="7963" max="7963" width="9" customWidth="1"/>
    <col min="7964" max="7964" width="8.5703125" customWidth="1"/>
    <col min="7965" max="7965" width="9.140625" customWidth="1"/>
    <col min="7966" max="7966" width="8.140625" customWidth="1"/>
    <col min="7967" max="7970" width="15.42578125" customWidth="1"/>
    <col min="7971" max="7971" width="11.7109375" customWidth="1"/>
    <col min="7972" max="7972" width="66.28515625" customWidth="1"/>
    <col min="7973" max="7973" width="9.5703125" customWidth="1"/>
    <col min="7974" max="7974" width="60.42578125" customWidth="1"/>
    <col min="7975" max="7975" width="13.42578125" customWidth="1"/>
    <col min="7976" max="7976" width="56.140625" customWidth="1"/>
    <col min="7977" max="7977" width="9.5703125" customWidth="1"/>
    <col min="7978" max="7978" width="58.7109375" customWidth="1"/>
    <col min="7979" max="7979" width="9.5703125" customWidth="1"/>
    <col min="8197" max="8197" width="16.140625" customWidth="1"/>
    <col min="8198" max="8198" width="43.140625" customWidth="1"/>
    <col min="8199" max="8199" width="29.5703125" customWidth="1"/>
    <col min="8200" max="8200" width="34.140625" customWidth="1"/>
    <col min="8201" max="8201" width="7.5703125" customWidth="1"/>
    <col min="8202" max="8202" width="26.42578125" customWidth="1"/>
    <col min="8203" max="8203" width="17.140625" customWidth="1"/>
    <col min="8204" max="8204" width="19.140625" customWidth="1"/>
    <col min="8205" max="8205" width="18.42578125" customWidth="1"/>
    <col min="8206" max="8206" width="17.5703125" customWidth="1"/>
    <col min="8207" max="8207" width="18.85546875" customWidth="1"/>
    <col min="8208" max="8208" width="18.7109375" customWidth="1"/>
    <col min="8209" max="8210" width="15.85546875" customWidth="1"/>
    <col min="8211" max="8211" width="11.85546875" customWidth="1"/>
    <col min="8212" max="8212" width="8" customWidth="1"/>
    <col min="8213" max="8213" width="9.140625" customWidth="1"/>
    <col min="8214" max="8214" width="11.7109375" customWidth="1"/>
    <col min="8215" max="8215" width="10" customWidth="1"/>
    <col min="8216" max="8216" width="9.140625" customWidth="1"/>
    <col min="8217" max="8218" width="9.28515625" customWidth="1"/>
    <col min="8219" max="8219" width="9" customWidth="1"/>
    <col min="8220" max="8220" width="8.5703125" customWidth="1"/>
    <col min="8221" max="8221" width="9.140625" customWidth="1"/>
    <col min="8222" max="8222" width="8.140625" customWidth="1"/>
    <col min="8223" max="8226" width="15.42578125" customWidth="1"/>
    <col min="8227" max="8227" width="11.7109375" customWidth="1"/>
    <col min="8228" max="8228" width="66.28515625" customWidth="1"/>
    <col min="8229" max="8229" width="9.5703125" customWidth="1"/>
    <col min="8230" max="8230" width="60.42578125" customWidth="1"/>
    <col min="8231" max="8231" width="13.42578125" customWidth="1"/>
    <col min="8232" max="8232" width="56.140625" customWidth="1"/>
    <col min="8233" max="8233" width="9.5703125" customWidth="1"/>
    <col min="8234" max="8234" width="58.7109375" customWidth="1"/>
    <col min="8235" max="8235" width="9.5703125" customWidth="1"/>
    <col min="8453" max="8453" width="16.140625" customWidth="1"/>
    <col min="8454" max="8454" width="43.140625" customWidth="1"/>
    <col min="8455" max="8455" width="29.5703125" customWidth="1"/>
    <col min="8456" max="8456" width="34.140625" customWidth="1"/>
    <col min="8457" max="8457" width="7.5703125" customWidth="1"/>
    <col min="8458" max="8458" width="26.42578125" customWidth="1"/>
    <col min="8459" max="8459" width="17.140625" customWidth="1"/>
    <col min="8460" max="8460" width="19.140625" customWidth="1"/>
    <col min="8461" max="8461" width="18.42578125" customWidth="1"/>
    <col min="8462" max="8462" width="17.5703125" customWidth="1"/>
    <col min="8463" max="8463" width="18.85546875" customWidth="1"/>
    <col min="8464" max="8464" width="18.7109375" customWidth="1"/>
    <col min="8465" max="8466" width="15.85546875" customWidth="1"/>
    <col min="8467" max="8467" width="11.85546875" customWidth="1"/>
    <col min="8468" max="8468" width="8" customWidth="1"/>
    <col min="8469" max="8469" width="9.140625" customWidth="1"/>
    <col min="8470" max="8470" width="11.7109375" customWidth="1"/>
    <col min="8471" max="8471" width="10" customWidth="1"/>
    <col min="8472" max="8472" width="9.140625" customWidth="1"/>
    <col min="8473" max="8474" width="9.28515625" customWidth="1"/>
    <col min="8475" max="8475" width="9" customWidth="1"/>
    <col min="8476" max="8476" width="8.5703125" customWidth="1"/>
    <col min="8477" max="8477" width="9.140625" customWidth="1"/>
    <col min="8478" max="8478" width="8.140625" customWidth="1"/>
    <col min="8479" max="8482" width="15.42578125" customWidth="1"/>
    <col min="8483" max="8483" width="11.7109375" customWidth="1"/>
    <col min="8484" max="8484" width="66.28515625" customWidth="1"/>
    <col min="8485" max="8485" width="9.5703125" customWidth="1"/>
    <col min="8486" max="8486" width="60.42578125" customWidth="1"/>
    <col min="8487" max="8487" width="13.42578125" customWidth="1"/>
    <col min="8488" max="8488" width="56.140625" customWidth="1"/>
    <col min="8489" max="8489" width="9.5703125" customWidth="1"/>
    <col min="8490" max="8490" width="58.7109375" customWidth="1"/>
    <col min="8491" max="8491" width="9.5703125" customWidth="1"/>
    <col min="8709" max="8709" width="16.140625" customWidth="1"/>
    <col min="8710" max="8710" width="43.140625" customWidth="1"/>
    <col min="8711" max="8711" width="29.5703125" customWidth="1"/>
    <col min="8712" max="8712" width="34.140625" customWidth="1"/>
    <col min="8713" max="8713" width="7.5703125" customWidth="1"/>
    <col min="8714" max="8714" width="26.42578125" customWidth="1"/>
    <col min="8715" max="8715" width="17.140625" customWidth="1"/>
    <col min="8716" max="8716" width="19.140625" customWidth="1"/>
    <col min="8717" max="8717" width="18.42578125" customWidth="1"/>
    <col min="8718" max="8718" width="17.5703125" customWidth="1"/>
    <col min="8719" max="8719" width="18.85546875" customWidth="1"/>
    <col min="8720" max="8720" width="18.7109375" customWidth="1"/>
    <col min="8721" max="8722" width="15.85546875" customWidth="1"/>
    <col min="8723" max="8723" width="11.85546875" customWidth="1"/>
    <col min="8724" max="8724" width="8" customWidth="1"/>
    <col min="8725" max="8725" width="9.140625" customWidth="1"/>
    <col min="8726" max="8726" width="11.7109375" customWidth="1"/>
    <col min="8727" max="8727" width="10" customWidth="1"/>
    <col min="8728" max="8728" width="9.140625" customWidth="1"/>
    <col min="8729" max="8730" width="9.28515625" customWidth="1"/>
    <col min="8731" max="8731" width="9" customWidth="1"/>
    <col min="8732" max="8732" width="8.5703125" customWidth="1"/>
    <col min="8733" max="8733" width="9.140625" customWidth="1"/>
    <col min="8734" max="8734" width="8.140625" customWidth="1"/>
    <col min="8735" max="8738" width="15.42578125" customWidth="1"/>
    <col min="8739" max="8739" width="11.7109375" customWidth="1"/>
    <col min="8740" max="8740" width="66.28515625" customWidth="1"/>
    <col min="8741" max="8741" width="9.5703125" customWidth="1"/>
    <col min="8742" max="8742" width="60.42578125" customWidth="1"/>
    <col min="8743" max="8743" width="13.42578125" customWidth="1"/>
    <col min="8744" max="8744" width="56.140625" customWidth="1"/>
    <col min="8745" max="8745" width="9.5703125" customWidth="1"/>
    <col min="8746" max="8746" width="58.7109375" customWidth="1"/>
    <col min="8747" max="8747" width="9.5703125" customWidth="1"/>
    <col min="8965" max="8965" width="16.140625" customWidth="1"/>
    <col min="8966" max="8966" width="43.140625" customWidth="1"/>
    <col min="8967" max="8967" width="29.5703125" customWidth="1"/>
    <col min="8968" max="8968" width="34.140625" customWidth="1"/>
    <col min="8969" max="8969" width="7.5703125" customWidth="1"/>
    <col min="8970" max="8970" width="26.42578125" customWidth="1"/>
    <col min="8971" max="8971" width="17.140625" customWidth="1"/>
    <col min="8972" max="8972" width="19.140625" customWidth="1"/>
    <col min="8973" max="8973" width="18.42578125" customWidth="1"/>
    <col min="8974" max="8974" width="17.5703125" customWidth="1"/>
    <col min="8975" max="8975" width="18.85546875" customWidth="1"/>
    <col min="8976" max="8976" width="18.7109375" customWidth="1"/>
    <col min="8977" max="8978" width="15.85546875" customWidth="1"/>
    <col min="8979" max="8979" width="11.85546875" customWidth="1"/>
    <col min="8980" max="8980" width="8" customWidth="1"/>
    <col min="8981" max="8981" width="9.140625" customWidth="1"/>
    <col min="8982" max="8982" width="11.7109375" customWidth="1"/>
    <col min="8983" max="8983" width="10" customWidth="1"/>
    <col min="8984" max="8984" width="9.140625" customWidth="1"/>
    <col min="8985" max="8986" width="9.28515625" customWidth="1"/>
    <col min="8987" max="8987" width="9" customWidth="1"/>
    <col min="8988" max="8988" width="8.5703125" customWidth="1"/>
    <col min="8989" max="8989" width="9.140625" customWidth="1"/>
    <col min="8990" max="8990" width="8.140625" customWidth="1"/>
    <col min="8991" max="8994" width="15.42578125" customWidth="1"/>
    <col min="8995" max="8995" width="11.7109375" customWidth="1"/>
    <col min="8996" max="8996" width="66.28515625" customWidth="1"/>
    <col min="8997" max="8997" width="9.5703125" customWidth="1"/>
    <col min="8998" max="8998" width="60.42578125" customWidth="1"/>
    <col min="8999" max="8999" width="13.42578125" customWidth="1"/>
    <col min="9000" max="9000" width="56.140625" customWidth="1"/>
    <col min="9001" max="9001" width="9.5703125" customWidth="1"/>
    <col min="9002" max="9002" width="58.7109375" customWidth="1"/>
    <col min="9003" max="9003" width="9.5703125" customWidth="1"/>
    <col min="9221" max="9221" width="16.140625" customWidth="1"/>
    <col min="9222" max="9222" width="43.140625" customWidth="1"/>
    <col min="9223" max="9223" width="29.5703125" customWidth="1"/>
    <col min="9224" max="9224" width="34.140625" customWidth="1"/>
    <col min="9225" max="9225" width="7.5703125" customWidth="1"/>
    <col min="9226" max="9226" width="26.42578125" customWidth="1"/>
    <col min="9227" max="9227" width="17.140625" customWidth="1"/>
    <col min="9228" max="9228" width="19.140625" customWidth="1"/>
    <col min="9229" max="9229" width="18.42578125" customWidth="1"/>
    <col min="9230" max="9230" width="17.5703125" customWidth="1"/>
    <col min="9231" max="9231" width="18.85546875" customWidth="1"/>
    <col min="9232" max="9232" width="18.7109375" customWidth="1"/>
    <col min="9233" max="9234" width="15.85546875" customWidth="1"/>
    <col min="9235" max="9235" width="11.85546875" customWidth="1"/>
    <col min="9236" max="9236" width="8" customWidth="1"/>
    <col min="9237" max="9237" width="9.140625" customWidth="1"/>
    <col min="9238" max="9238" width="11.7109375" customWidth="1"/>
    <col min="9239" max="9239" width="10" customWidth="1"/>
    <col min="9240" max="9240" width="9.140625" customWidth="1"/>
    <col min="9241" max="9242" width="9.28515625" customWidth="1"/>
    <col min="9243" max="9243" width="9" customWidth="1"/>
    <col min="9244" max="9244" width="8.5703125" customWidth="1"/>
    <col min="9245" max="9245" width="9.140625" customWidth="1"/>
    <col min="9246" max="9246" width="8.140625" customWidth="1"/>
    <col min="9247" max="9250" width="15.42578125" customWidth="1"/>
    <col min="9251" max="9251" width="11.7109375" customWidth="1"/>
    <col min="9252" max="9252" width="66.28515625" customWidth="1"/>
    <col min="9253" max="9253" width="9.5703125" customWidth="1"/>
    <col min="9254" max="9254" width="60.42578125" customWidth="1"/>
    <col min="9255" max="9255" width="13.42578125" customWidth="1"/>
    <col min="9256" max="9256" width="56.140625" customWidth="1"/>
    <col min="9257" max="9257" width="9.5703125" customWidth="1"/>
    <col min="9258" max="9258" width="58.7109375" customWidth="1"/>
    <col min="9259" max="9259" width="9.5703125" customWidth="1"/>
    <col min="9477" max="9477" width="16.140625" customWidth="1"/>
    <col min="9478" max="9478" width="43.140625" customWidth="1"/>
    <col min="9479" max="9479" width="29.5703125" customWidth="1"/>
    <col min="9480" max="9480" width="34.140625" customWidth="1"/>
    <col min="9481" max="9481" width="7.5703125" customWidth="1"/>
    <col min="9482" max="9482" width="26.42578125" customWidth="1"/>
    <col min="9483" max="9483" width="17.140625" customWidth="1"/>
    <col min="9484" max="9484" width="19.140625" customWidth="1"/>
    <col min="9485" max="9485" width="18.42578125" customWidth="1"/>
    <col min="9486" max="9486" width="17.5703125" customWidth="1"/>
    <col min="9487" max="9487" width="18.85546875" customWidth="1"/>
    <col min="9488" max="9488" width="18.7109375" customWidth="1"/>
    <col min="9489" max="9490" width="15.85546875" customWidth="1"/>
    <col min="9491" max="9491" width="11.85546875" customWidth="1"/>
    <col min="9492" max="9492" width="8" customWidth="1"/>
    <col min="9493" max="9493" width="9.140625" customWidth="1"/>
    <col min="9494" max="9494" width="11.7109375" customWidth="1"/>
    <col min="9495" max="9495" width="10" customWidth="1"/>
    <col min="9496" max="9496" width="9.140625" customWidth="1"/>
    <col min="9497" max="9498" width="9.28515625" customWidth="1"/>
    <col min="9499" max="9499" width="9" customWidth="1"/>
    <col min="9500" max="9500" width="8.5703125" customWidth="1"/>
    <col min="9501" max="9501" width="9.140625" customWidth="1"/>
    <col min="9502" max="9502" width="8.140625" customWidth="1"/>
    <col min="9503" max="9506" width="15.42578125" customWidth="1"/>
    <col min="9507" max="9507" width="11.7109375" customWidth="1"/>
    <col min="9508" max="9508" width="66.28515625" customWidth="1"/>
    <col min="9509" max="9509" width="9.5703125" customWidth="1"/>
    <col min="9510" max="9510" width="60.42578125" customWidth="1"/>
    <col min="9511" max="9511" width="13.42578125" customWidth="1"/>
    <col min="9512" max="9512" width="56.140625" customWidth="1"/>
    <col min="9513" max="9513" width="9.5703125" customWidth="1"/>
    <col min="9514" max="9514" width="58.7109375" customWidth="1"/>
    <col min="9515" max="9515" width="9.5703125" customWidth="1"/>
    <col min="9733" max="9733" width="16.140625" customWidth="1"/>
    <col min="9734" max="9734" width="43.140625" customWidth="1"/>
    <col min="9735" max="9735" width="29.5703125" customWidth="1"/>
    <col min="9736" max="9736" width="34.140625" customWidth="1"/>
    <col min="9737" max="9737" width="7.5703125" customWidth="1"/>
    <col min="9738" max="9738" width="26.42578125" customWidth="1"/>
    <col min="9739" max="9739" width="17.140625" customWidth="1"/>
    <col min="9740" max="9740" width="19.140625" customWidth="1"/>
    <col min="9741" max="9741" width="18.42578125" customWidth="1"/>
    <col min="9742" max="9742" width="17.5703125" customWidth="1"/>
    <col min="9743" max="9743" width="18.85546875" customWidth="1"/>
    <col min="9744" max="9744" width="18.7109375" customWidth="1"/>
    <col min="9745" max="9746" width="15.85546875" customWidth="1"/>
    <col min="9747" max="9747" width="11.85546875" customWidth="1"/>
    <col min="9748" max="9748" width="8" customWidth="1"/>
    <col min="9749" max="9749" width="9.140625" customWidth="1"/>
    <col min="9750" max="9750" width="11.7109375" customWidth="1"/>
    <col min="9751" max="9751" width="10" customWidth="1"/>
    <col min="9752" max="9752" width="9.140625" customWidth="1"/>
    <col min="9753" max="9754" width="9.28515625" customWidth="1"/>
    <col min="9755" max="9755" width="9" customWidth="1"/>
    <col min="9756" max="9756" width="8.5703125" customWidth="1"/>
    <col min="9757" max="9757" width="9.140625" customWidth="1"/>
    <col min="9758" max="9758" width="8.140625" customWidth="1"/>
    <col min="9759" max="9762" width="15.42578125" customWidth="1"/>
    <col min="9763" max="9763" width="11.7109375" customWidth="1"/>
    <col min="9764" max="9764" width="66.28515625" customWidth="1"/>
    <col min="9765" max="9765" width="9.5703125" customWidth="1"/>
    <col min="9766" max="9766" width="60.42578125" customWidth="1"/>
    <col min="9767" max="9767" width="13.42578125" customWidth="1"/>
    <col min="9768" max="9768" width="56.140625" customWidth="1"/>
    <col min="9769" max="9769" width="9.5703125" customWidth="1"/>
    <col min="9770" max="9770" width="58.7109375" customWidth="1"/>
    <col min="9771" max="9771" width="9.5703125" customWidth="1"/>
    <col min="9989" max="9989" width="16.140625" customWidth="1"/>
    <col min="9990" max="9990" width="43.140625" customWidth="1"/>
    <col min="9991" max="9991" width="29.5703125" customWidth="1"/>
    <col min="9992" max="9992" width="34.140625" customWidth="1"/>
    <col min="9993" max="9993" width="7.5703125" customWidth="1"/>
    <col min="9994" max="9994" width="26.42578125" customWidth="1"/>
    <col min="9995" max="9995" width="17.140625" customWidth="1"/>
    <col min="9996" max="9996" width="19.140625" customWidth="1"/>
    <col min="9997" max="9997" width="18.42578125" customWidth="1"/>
    <col min="9998" max="9998" width="17.5703125" customWidth="1"/>
    <col min="9999" max="9999" width="18.85546875" customWidth="1"/>
    <col min="10000" max="10000" width="18.7109375" customWidth="1"/>
    <col min="10001" max="10002" width="15.85546875" customWidth="1"/>
    <col min="10003" max="10003" width="11.85546875" customWidth="1"/>
    <col min="10004" max="10004" width="8" customWidth="1"/>
    <col min="10005" max="10005" width="9.140625" customWidth="1"/>
    <col min="10006" max="10006" width="11.7109375" customWidth="1"/>
    <col min="10007" max="10007" width="10" customWidth="1"/>
    <col min="10008" max="10008" width="9.140625" customWidth="1"/>
    <col min="10009" max="10010" width="9.28515625" customWidth="1"/>
    <col min="10011" max="10011" width="9" customWidth="1"/>
    <col min="10012" max="10012" width="8.5703125" customWidth="1"/>
    <col min="10013" max="10013" width="9.140625" customWidth="1"/>
    <col min="10014" max="10014" width="8.140625" customWidth="1"/>
    <col min="10015" max="10018" width="15.42578125" customWidth="1"/>
    <col min="10019" max="10019" width="11.7109375" customWidth="1"/>
    <col min="10020" max="10020" width="66.28515625" customWidth="1"/>
    <col min="10021" max="10021" width="9.5703125" customWidth="1"/>
    <col min="10022" max="10022" width="60.42578125" customWidth="1"/>
    <col min="10023" max="10023" width="13.42578125" customWidth="1"/>
    <col min="10024" max="10024" width="56.140625" customWidth="1"/>
    <col min="10025" max="10025" width="9.5703125" customWidth="1"/>
    <col min="10026" max="10026" width="58.7109375" customWidth="1"/>
    <col min="10027" max="10027" width="9.5703125" customWidth="1"/>
    <col min="10245" max="10245" width="16.140625" customWidth="1"/>
    <col min="10246" max="10246" width="43.140625" customWidth="1"/>
    <col min="10247" max="10247" width="29.5703125" customWidth="1"/>
    <col min="10248" max="10248" width="34.140625" customWidth="1"/>
    <col min="10249" max="10249" width="7.5703125" customWidth="1"/>
    <col min="10250" max="10250" width="26.42578125" customWidth="1"/>
    <col min="10251" max="10251" width="17.140625" customWidth="1"/>
    <col min="10252" max="10252" width="19.140625" customWidth="1"/>
    <col min="10253" max="10253" width="18.42578125" customWidth="1"/>
    <col min="10254" max="10254" width="17.5703125" customWidth="1"/>
    <col min="10255" max="10255" width="18.85546875" customWidth="1"/>
    <col min="10256" max="10256" width="18.7109375" customWidth="1"/>
    <col min="10257" max="10258" width="15.85546875" customWidth="1"/>
    <col min="10259" max="10259" width="11.85546875" customWidth="1"/>
    <col min="10260" max="10260" width="8" customWidth="1"/>
    <col min="10261" max="10261" width="9.140625" customWidth="1"/>
    <col min="10262" max="10262" width="11.7109375" customWidth="1"/>
    <col min="10263" max="10263" width="10" customWidth="1"/>
    <col min="10264" max="10264" width="9.140625" customWidth="1"/>
    <col min="10265" max="10266" width="9.28515625" customWidth="1"/>
    <col min="10267" max="10267" width="9" customWidth="1"/>
    <col min="10268" max="10268" width="8.5703125" customWidth="1"/>
    <col min="10269" max="10269" width="9.140625" customWidth="1"/>
    <col min="10270" max="10270" width="8.140625" customWidth="1"/>
    <col min="10271" max="10274" width="15.42578125" customWidth="1"/>
    <col min="10275" max="10275" width="11.7109375" customWidth="1"/>
    <col min="10276" max="10276" width="66.28515625" customWidth="1"/>
    <col min="10277" max="10277" width="9.5703125" customWidth="1"/>
    <col min="10278" max="10278" width="60.42578125" customWidth="1"/>
    <col min="10279" max="10279" width="13.42578125" customWidth="1"/>
    <col min="10280" max="10280" width="56.140625" customWidth="1"/>
    <col min="10281" max="10281" width="9.5703125" customWidth="1"/>
    <col min="10282" max="10282" width="58.7109375" customWidth="1"/>
    <col min="10283" max="10283" width="9.5703125" customWidth="1"/>
    <col min="10501" max="10501" width="16.140625" customWidth="1"/>
    <col min="10502" max="10502" width="43.140625" customWidth="1"/>
    <col min="10503" max="10503" width="29.5703125" customWidth="1"/>
    <col min="10504" max="10504" width="34.140625" customWidth="1"/>
    <col min="10505" max="10505" width="7.5703125" customWidth="1"/>
    <col min="10506" max="10506" width="26.42578125" customWidth="1"/>
    <col min="10507" max="10507" width="17.140625" customWidth="1"/>
    <col min="10508" max="10508" width="19.140625" customWidth="1"/>
    <col min="10509" max="10509" width="18.42578125" customWidth="1"/>
    <col min="10510" max="10510" width="17.5703125" customWidth="1"/>
    <col min="10511" max="10511" width="18.85546875" customWidth="1"/>
    <col min="10512" max="10512" width="18.7109375" customWidth="1"/>
    <col min="10513" max="10514" width="15.85546875" customWidth="1"/>
    <col min="10515" max="10515" width="11.85546875" customWidth="1"/>
    <col min="10516" max="10516" width="8" customWidth="1"/>
    <col min="10517" max="10517" width="9.140625" customWidth="1"/>
    <col min="10518" max="10518" width="11.7109375" customWidth="1"/>
    <col min="10519" max="10519" width="10" customWidth="1"/>
    <col min="10520" max="10520" width="9.140625" customWidth="1"/>
    <col min="10521" max="10522" width="9.28515625" customWidth="1"/>
    <col min="10523" max="10523" width="9" customWidth="1"/>
    <col min="10524" max="10524" width="8.5703125" customWidth="1"/>
    <col min="10525" max="10525" width="9.140625" customWidth="1"/>
    <col min="10526" max="10526" width="8.140625" customWidth="1"/>
    <col min="10527" max="10530" width="15.42578125" customWidth="1"/>
    <col min="10531" max="10531" width="11.7109375" customWidth="1"/>
    <col min="10532" max="10532" width="66.28515625" customWidth="1"/>
    <col min="10533" max="10533" width="9.5703125" customWidth="1"/>
    <col min="10534" max="10534" width="60.42578125" customWidth="1"/>
    <col min="10535" max="10535" width="13.42578125" customWidth="1"/>
    <col min="10536" max="10536" width="56.140625" customWidth="1"/>
    <col min="10537" max="10537" width="9.5703125" customWidth="1"/>
    <col min="10538" max="10538" width="58.7109375" customWidth="1"/>
    <col min="10539" max="10539" width="9.5703125" customWidth="1"/>
    <col min="10757" max="10757" width="16.140625" customWidth="1"/>
    <col min="10758" max="10758" width="43.140625" customWidth="1"/>
    <col min="10759" max="10759" width="29.5703125" customWidth="1"/>
    <col min="10760" max="10760" width="34.140625" customWidth="1"/>
    <col min="10761" max="10761" width="7.5703125" customWidth="1"/>
    <col min="10762" max="10762" width="26.42578125" customWidth="1"/>
    <col min="10763" max="10763" width="17.140625" customWidth="1"/>
    <col min="10764" max="10764" width="19.140625" customWidth="1"/>
    <col min="10765" max="10765" width="18.42578125" customWidth="1"/>
    <col min="10766" max="10766" width="17.5703125" customWidth="1"/>
    <col min="10767" max="10767" width="18.85546875" customWidth="1"/>
    <col min="10768" max="10768" width="18.7109375" customWidth="1"/>
    <col min="10769" max="10770" width="15.85546875" customWidth="1"/>
    <col min="10771" max="10771" width="11.85546875" customWidth="1"/>
    <col min="10772" max="10772" width="8" customWidth="1"/>
    <col min="10773" max="10773" width="9.140625" customWidth="1"/>
    <col min="10774" max="10774" width="11.7109375" customWidth="1"/>
    <col min="10775" max="10775" width="10" customWidth="1"/>
    <col min="10776" max="10776" width="9.140625" customWidth="1"/>
    <col min="10777" max="10778" width="9.28515625" customWidth="1"/>
    <col min="10779" max="10779" width="9" customWidth="1"/>
    <col min="10780" max="10780" width="8.5703125" customWidth="1"/>
    <col min="10781" max="10781" width="9.140625" customWidth="1"/>
    <col min="10782" max="10782" width="8.140625" customWidth="1"/>
    <col min="10783" max="10786" width="15.42578125" customWidth="1"/>
    <col min="10787" max="10787" width="11.7109375" customWidth="1"/>
    <col min="10788" max="10788" width="66.28515625" customWidth="1"/>
    <col min="10789" max="10789" width="9.5703125" customWidth="1"/>
    <col min="10790" max="10790" width="60.42578125" customWidth="1"/>
    <col min="10791" max="10791" width="13.42578125" customWidth="1"/>
    <col min="10792" max="10792" width="56.140625" customWidth="1"/>
    <col min="10793" max="10793" width="9.5703125" customWidth="1"/>
    <col min="10794" max="10794" width="58.7109375" customWidth="1"/>
    <col min="10795" max="10795" width="9.5703125" customWidth="1"/>
    <col min="11013" max="11013" width="16.140625" customWidth="1"/>
    <col min="11014" max="11014" width="43.140625" customWidth="1"/>
    <col min="11015" max="11015" width="29.5703125" customWidth="1"/>
    <col min="11016" max="11016" width="34.140625" customWidth="1"/>
    <col min="11017" max="11017" width="7.5703125" customWidth="1"/>
    <col min="11018" max="11018" width="26.42578125" customWidth="1"/>
    <col min="11019" max="11019" width="17.140625" customWidth="1"/>
    <col min="11020" max="11020" width="19.140625" customWidth="1"/>
    <col min="11021" max="11021" width="18.42578125" customWidth="1"/>
    <col min="11022" max="11022" width="17.5703125" customWidth="1"/>
    <col min="11023" max="11023" width="18.85546875" customWidth="1"/>
    <col min="11024" max="11024" width="18.7109375" customWidth="1"/>
    <col min="11025" max="11026" width="15.85546875" customWidth="1"/>
    <col min="11027" max="11027" width="11.85546875" customWidth="1"/>
    <col min="11028" max="11028" width="8" customWidth="1"/>
    <col min="11029" max="11029" width="9.140625" customWidth="1"/>
    <col min="11030" max="11030" width="11.7109375" customWidth="1"/>
    <col min="11031" max="11031" width="10" customWidth="1"/>
    <col min="11032" max="11032" width="9.140625" customWidth="1"/>
    <col min="11033" max="11034" width="9.28515625" customWidth="1"/>
    <col min="11035" max="11035" width="9" customWidth="1"/>
    <col min="11036" max="11036" width="8.5703125" customWidth="1"/>
    <col min="11037" max="11037" width="9.140625" customWidth="1"/>
    <col min="11038" max="11038" width="8.140625" customWidth="1"/>
    <col min="11039" max="11042" width="15.42578125" customWidth="1"/>
    <col min="11043" max="11043" width="11.7109375" customWidth="1"/>
    <col min="11044" max="11044" width="66.28515625" customWidth="1"/>
    <col min="11045" max="11045" width="9.5703125" customWidth="1"/>
    <col min="11046" max="11046" width="60.42578125" customWidth="1"/>
    <col min="11047" max="11047" width="13.42578125" customWidth="1"/>
    <col min="11048" max="11048" width="56.140625" customWidth="1"/>
    <col min="11049" max="11049" width="9.5703125" customWidth="1"/>
    <col min="11050" max="11050" width="58.7109375" customWidth="1"/>
    <col min="11051" max="11051" width="9.5703125" customWidth="1"/>
    <col min="11269" max="11269" width="16.140625" customWidth="1"/>
    <col min="11270" max="11270" width="43.140625" customWidth="1"/>
    <col min="11271" max="11271" width="29.5703125" customWidth="1"/>
    <col min="11272" max="11272" width="34.140625" customWidth="1"/>
    <col min="11273" max="11273" width="7.5703125" customWidth="1"/>
    <col min="11274" max="11274" width="26.42578125" customWidth="1"/>
    <col min="11275" max="11275" width="17.140625" customWidth="1"/>
    <col min="11276" max="11276" width="19.140625" customWidth="1"/>
    <col min="11277" max="11277" width="18.42578125" customWidth="1"/>
    <col min="11278" max="11278" width="17.5703125" customWidth="1"/>
    <col min="11279" max="11279" width="18.85546875" customWidth="1"/>
    <col min="11280" max="11280" width="18.7109375" customWidth="1"/>
    <col min="11281" max="11282" width="15.85546875" customWidth="1"/>
    <col min="11283" max="11283" width="11.85546875" customWidth="1"/>
    <col min="11284" max="11284" width="8" customWidth="1"/>
    <col min="11285" max="11285" width="9.140625" customWidth="1"/>
    <col min="11286" max="11286" width="11.7109375" customWidth="1"/>
    <col min="11287" max="11287" width="10" customWidth="1"/>
    <col min="11288" max="11288" width="9.140625" customWidth="1"/>
    <col min="11289" max="11290" width="9.28515625" customWidth="1"/>
    <col min="11291" max="11291" width="9" customWidth="1"/>
    <col min="11292" max="11292" width="8.5703125" customWidth="1"/>
    <col min="11293" max="11293" width="9.140625" customWidth="1"/>
    <col min="11294" max="11294" width="8.140625" customWidth="1"/>
    <col min="11295" max="11298" width="15.42578125" customWidth="1"/>
    <col min="11299" max="11299" width="11.7109375" customWidth="1"/>
    <col min="11300" max="11300" width="66.28515625" customWidth="1"/>
    <col min="11301" max="11301" width="9.5703125" customWidth="1"/>
    <col min="11302" max="11302" width="60.42578125" customWidth="1"/>
    <col min="11303" max="11303" width="13.42578125" customWidth="1"/>
    <col min="11304" max="11304" width="56.140625" customWidth="1"/>
    <col min="11305" max="11305" width="9.5703125" customWidth="1"/>
    <col min="11306" max="11306" width="58.7109375" customWidth="1"/>
    <col min="11307" max="11307" width="9.5703125" customWidth="1"/>
    <col min="11525" max="11525" width="16.140625" customWidth="1"/>
    <col min="11526" max="11526" width="43.140625" customWidth="1"/>
    <col min="11527" max="11527" width="29.5703125" customWidth="1"/>
    <col min="11528" max="11528" width="34.140625" customWidth="1"/>
    <col min="11529" max="11529" width="7.5703125" customWidth="1"/>
    <col min="11530" max="11530" width="26.42578125" customWidth="1"/>
    <col min="11531" max="11531" width="17.140625" customWidth="1"/>
    <col min="11532" max="11532" width="19.140625" customWidth="1"/>
    <col min="11533" max="11533" width="18.42578125" customWidth="1"/>
    <col min="11534" max="11534" width="17.5703125" customWidth="1"/>
    <col min="11535" max="11535" width="18.85546875" customWidth="1"/>
    <col min="11536" max="11536" width="18.7109375" customWidth="1"/>
    <col min="11537" max="11538" width="15.85546875" customWidth="1"/>
    <col min="11539" max="11539" width="11.85546875" customWidth="1"/>
    <col min="11540" max="11540" width="8" customWidth="1"/>
    <col min="11541" max="11541" width="9.140625" customWidth="1"/>
    <col min="11542" max="11542" width="11.7109375" customWidth="1"/>
    <col min="11543" max="11543" width="10" customWidth="1"/>
    <col min="11544" max="11544" width="9.140625" customWidth="1"/>
    <col min="11545" max="11546" width="9.28515625" customWidth="1"/>
    <col min="11547" max="11547" width="9" customWidth="1"/>
    <col min="11548" max="11548" width="8.5703125" customWidth="1"/>
    <col min="11549" max="11549" width="9.140625" customWidth="1"/>
    <col min="11550" max="11550" width="8.140625" customWidth="1"/>
    <col min="11551" max="11554" width="15.42578125" customWidth="1"/>
    <col min="11555" max="11555" width="11.7109375" customWidth="1"/>
    <col min="11556" max="11556" width="66.28515625" customWidth="1"/>
    <col min="11557" max="11557" width="9.5703125" customWidth="1"/>
    <col min="11558" max="11558" width="60.42578125" customWidth="1"/>
    <col min="11559" max="11559" width="13.42578125" customWidth="1"/>
    <col min="11560" max="11560" width="56.140625" customWidth="1"/>
    <col min="11561" max="11561" width="9.5703125" customWidth="1"/>
    <col min="11562" max="11562" width="58.7109375" customWidth="1"/>
    <col min="11563" max="11563" width="9.5703125" customWidth="1"/>
    <col min="11781" max="11781" width="16.140625" customWidth="1"/>
    <col min="11782" max="11782" width="43.140625" customWidth="1"/>
    <col min="11783" max="11783" width="29.5703125" customWidth="1"/>
    <col min="11784" max="11784" width="34.140625" customWidth="1"/>
    <col min="11785" max="11785" width="7.5703125" customWidth="1"/>
    <col min="11786" max="11786" width="26.42578125" customWidth="1"/>
    <col min="11787" max="11787" width="17.140625" customWidth="1"/>
    <col min="11788" max="11788" width="19.140625" customWidth="1"/>
    <col min="11789" max="11789" width="18.42578125" customWidth="1"/>
    <col min="11790" max="11790" width="17.5703125" customWidth="1"/>
    <col min="11791" max="11791" width="18.85546875" customWidth="1"/>
    <col min="11792" max="11792" width="18.7109375" customWidth="1"/>
    <col min="11793" max="11794" width="15.85546875" customWidth="1"/>
    <col min="11795" max="11795" width="11.85546875" customWidth="1"/>
    <col min="11796" max="11796" width="8" customWidth="1"/>
    <col min="11797" max="11797" width="9.140625" customWidth="1"/>
    <col min="11798" max="11798" width="11.7109375" customWidth="1"/>
    <col min="11799" max="11799" width="10" customWidth="1"/>
    <col min="11800" max="11800" width="9.140625" customWidth="1"/>
    <col min="11801" max="11802" width="9.28515625" customWidth="1"/>
    <col min="11803" max="11803" width="9" customWidth="1"/>
    <col min="11804" max="11804" width="8.5703125" customWidth="1"/>
    <col min="11805" max="11805" width="9.140625" customWidth="1"/>
    <col min="11806" max="11806" width="8.140625" customWidth="1"/>
    <col min="11807" max="11810" width="15.42578125" customWidth="1"/>
    <col min="11811" max="11811" width="11.7109375" customWidth="1"/>
    <col min="11812" max="11812" width="66.28515625" customWidth="1"/>
    <col min="11813" max="11813" width="9.5703125" customWidth="1"/>
    <col min="11814" max="11814" width="60.42578125" customWidth="1"/>
    <col min="11815" max="11815" width="13.42578125" customWidth="1"/>
    <col min="11816" max="11816" width="56.140625" customWidth="1"/>
    <col min="11817" max="11817" width="9.5703125" customWidth="1"/>
    <col min="11818" max="11818" width="58.7109375" customWidth="1"/>
    <col min="11819" max="11819" width="9.5703125" customWidth="1"/>
    <col min="12037" max="12037" width="16.140625" customWidth="1"/>
    <col min="12038" max="12038" width="43.140625" customWidth="1"/>
    <col min="12039" max="12039" width="29.5703125" customWidth="1"/>
    <col min="12040" max="12040" width="34.140625" customWidth="1"/>
    <col min="12041" max="12041" width="7.5703125" customWidth="1"/>
    <col min="12042" max="12042" width="26.42578125" customWidth="1"/>
    <col min="12043" max="12043" width="17.140625" customWidth="1"/>
    <col min="12044" max="12044" width="19.140625" customWidth="1"/>
    <col min="12045" max="12045" width="18.42578125" customWidth="1"/>
    <col min="12046" max="12046" width="17.5703125" customWidth="1"/>
    <col min="12047" max="12047" width="18.85546875" customWidth="1"/>
    <col min="12048" max="12048" width="18.7109375" customWidth="1"/>
    <col min="12049" max="12050" width="15.85546875" customWidth="1"/>
    <col min="12051" max="12051" width="11.85546875" customWidth="1"/>
    <col min="12052" max="12052" width="8" customWidth="1"/>
    <col min="12053" max="12053" width="9.140625" customWidth="1"/>
    <col min="12054" max="12054" width="11.7109375" customWidth="1"/>
    <col min="12055" max="12055" width="10" customWidth="1"/>
    <col min="12056" max="12056" width="9.140625" customWidth="1"/>
    <col min="12057" max="12058" width="9.28515625" customWidth="1"/>
    <col min="12059" max="12059" width="9" customWidth="1"/>
    <col min="12060" max="12060" width="8.5703125" customWidth="1"/>
    <col min="12061" max="12061" width="9.140625" customWidth="1"/>
    <col min="12062" max="12062" width="8.140625" customWidth="1"/>
    <col min="12063" max="12066" width="15.42578125" customWidth="1"/>
    <col min="12067" max="12067" width="11.7109375" customWidth="1"/>
    <col min="12068" max="12068" width="66.28515625" customWidth="1"/>
    <col min="12069" max="12069" width="9.5703125" customWidth="1"/>
    <col min="12070" max="12070" width="60.42578125" customWidth="1"/>
    <col min="12071" max="12071" width="13.42578125" customWidth="1"/>
    <col min="12072" max="12072" width="56.140625" customWidth="1"/>
    <col min="12073" max="12073" width="9.5703125" customWidth="1"/>
    <col min="12074" max="12074" width="58.7109375" customWidth="1"/>
    <col min="12075" max="12075" width="9.5703125" customWidth="1"/>
    <col min="12293" max="12293" width="16.140625" customWidth="1"/>
    <col min="12294" max="12294" width="43.140625" customWidth="1"/>
    <col min="12295" max="12295" width="29.5703125" customWidth="1"/>
    <col min="12296" max="12296" width="34.140625" customWidth="1"/>
    <col min="12297" max="12297" width="7.5703125" customWidth="1"/>
    <col min="12298" max="12298" width="26.42578125" customWidth="1"/>
    <col min="12299" max="12299" width="17.140625" customWidth="1"/>
    <col min="12300" max="12300" width="19.140625" customWidth="1"/>
    <col min="12301" max="12301" width="18.42578125" customWidth="1"/>
    <col min="12302" max="12302" width="17.5703125" customWidth="1"/>
    <col min="12303" max="12303" width="18.85546875" customWidth="1"/>
    <col min="12304" max="12304" width="18.7109375" customWidth="1"/>
    <col min="12305" max="12306" width="15.85546875" customWidth="1"/>
    <col min="12307" max="12307" width="11.85546875" customWidth="1"/>
    <col min="12308" max="12308" width="8" customWidth="1"/>
    <col min="12309" max="12309" width="9.140625" customWidth="1"/>
    <col min="12310" max="12310" width="11.7109375" customWidth="1"/>
    <col min="12311" max="12311" width="10" customWidth="1"/>
    <col min="12312" max="12312" width="9.140625" customWidth="1"/>
    <col min="12313" max="12314" width="9.28515625" customWidth="1"/>
    <col min="12315" max="12315" width="9" customWidth="1"/>
    <col min="12316" max="12316" width="8.5703125" customWidth="1"/>
    <col min="12317" max="12317" width="9.140625" customWidth="1"/>
    <col min="12318" max="12318" width="8.140625" customWidth="1"/>
    <col min="12319" max="12322" width="15.42578125" customWidth="1"/>
    <col min="12323" max="12323" width="11.7109375" customWidth="1"/>
    <col min="12324" max="12324" width="66.28515625" customWidth="1"/>
    <col min="12325" max="12325" width="9.5703125" customWidth="1"/>
    <col min="12326" max="12326" width="60.42578125" customWidth="1"/>
    <col min="12327" max="12327" width="13.42578125" customWidth="1"/>
    <col min="12328" max="12328" width="56.140625" customWidth="1"/>
    <col min="12329" max="12329" width="9.5703125" customWidth="1"/>
    <col min="12330" max="12330" width="58.7109375" customWidth="1"/>
    <col min="12331" max="12331" width="9.5703125" customWidth="1"/>
    <col min="12549" max="12549" width="16.140625" customWidth="1"/>
    <col min="12550" max="12550" width="43.140625" customWidth="1"/>
    <col min="12551" max="12551" width="29.5703125" customWidth="1"/>
    <col min="12552" max="12552" width="34.140625" customWidth="1"/>
    <col min="12553" max="12553" width="7.5703125" customWidth="1"/>
    <col min="12554" max="12554" width="26.42578125" customWidth="1"/>
    <col min="12555" max="12555" width="17.140625" customWidth="1"/>
    <col min="12556" max="12556" width="19.140625" customWidth="1"/>
    <col min="12557" max="12557" width="18.42578125" customWidth="1"/>
    <col min="12558" max="12558" width="17.5703125" customWidth="1"/>
    <col min="12559" max="12559" width="18.85546875" customWidth="1"/>
    <col min="12560" max="12560" width="18.7109375" customWidth="1"/>
    <col min="12561" max="12562" width="15.85546875" customWidth="1"/>
    <col min="12563" max="12563" width="11.85546875" customWidth="1"/>
    <col min="12564" max="12564" width="8" customWidth="1"/>
    <col min="12565" max="12565" width="9.140625" customWidth="1"/>
    <col min="12566" max="12566" width="11.7109375" customWidth="1"/>
    <col min="12567" max="12567" width="10" customWidth="1"/>
    <col min="12568" max="12568" width="9.140625" customWidth="1"/>
    <col min="12569" max="12570" width="9.28515625" customWidth="1"/>
    <col min="12571" max="12571" width="9" customWidth="1"/>
    <col min="12572" max="12572" width="8.5703125" customWidth="1"/>
    <col min="12573" max="12573" width="9.140625" customWidth="1"/>
    <col min="12574" max="12574" width="8.140625" customWidth="1"/>
    <col min="12575" max="12578" width="15.42578125" customWidth="1"/>
    <col min="12579" max="12579" width="11.7109375" customWidth="1"/>
    <col min="12580" max="12580" width="66.28515625" customWidth="1"/>
    <col min="12581" max="12581" width="9.5703125" customWidth="1"/>
    <col min="12582" max="12582" width="60.42578125" customWidth="1"/>
    <col min="12583" max="12583" width="13.42578125" customWidth="1"/>
    <col min="12584" max="12584" width="56.140625" customWidth="1"/>
    <col min="12585" max="12585" width="9.5703125" customWidth="1"/>
    <col min="12586" max="12586" width="58.7109375" customWidth="1"/>
    <col min="12587" max="12587" width="9.5703125" customWidth="1"/>
    <col min="12805" max="12805" width="16.140625" customWidth="1"/>
    <col min="12806" max="12806" width="43.140625" customWidth="1"/>
    <col min="12807" max="12807" width="29.5703125" customWidth="1"/>
    <col min="12808" max="12808" width="34.140625" customWidth="1"/>
    <col min="12809" max="12809" width="7.5703125" customWidth="1"/>
    <col min="12810" max="12810" width="26.42578125" customWidth="1"/>
    <col min="12811" max="12811" width="17.140625" customWidth="1"/>
    <col min="12812" max="12812" width="19.140625" customWidth="1"/>
    <col min="12813" max="12813" width="18.42578125" customWidth="1"/>
    <col min="12814" max="12814" width="17.5703125" customWidth="1"/>
    <col min="12815" max="12815" width="18.85546875" customWidth="1"/>
    <col min="12816" max="12816" width="18.7109375" customWidth="1"/>
    <col min="12817" max="12818" width="15.85546875" customWidth="1"/>
    <col min="12819" max="12819" width="11.85546875" customWidth="1"/>
    <col min="12820" max="12820" width="8" customWidth="1"/>
    <col min="12821" max="12821" width="9.140625" customWidth="1"/>
    <col min="12822" max="12822" width="11.7109375" customWidth="1"/>
    <col min="12823" max="12823" width="10" customWidth="1"/>
    <col min="12824" max="12824" width="9.140625" customWidth="1"/>
    <col min="12825" max="12826" width="9.28515625" customWidth="1"/>
    <col min="12827" max="12827" width="9" customWidth="1"/>
    <col min="12828" max="12828" width="8.5703125" customWidth="1"/>
    <col min="12829" max="12829" width="9.140625" customWidth="1"/>
    <col min="12830" max="12830" width="8.140625" customWidth="1"/>
    <col min="12831" max="12834" width="15.42578125" customWidth="1"/>
    <col min="12835" max="12835" width="11.7109375" customWidth="1"/>
    <col min="12836" max="12836" width="66.28515625" customWidth="1"/>
    <col min="12837" max="12837" width="9.5703125" customWidth="1"/>
    <col min="12838" max="12838" width="60.42578125" customWidth="1"/>
    <col min="12839" max="12839" width="13.42578125" customWidth="1"/>
    <col min="12840" max="12840" width="56.140625" customWidth="1"/>
    <col min="12841" max="12841" width="9.5703125" customWidth="1"/>
    <col min="12842" max="12842" width="58.7109375" customWidth="1"/>
    <col min="12843" max="12843" width="9.5703125" customWidth="1"/>
    <col min="13061" max="13061" width="16.140625" customWidth="1"/>
    <col min="13062" max="13062" width="43.140625" customWidth="1"/>
    <col min="13063" max="13063" width="29.5703125" customWidth="1"/>
    <col min="13064" max="13064" width="34.140625" customWidth="1"/>
    <col min="13065" max="13065" width="7.5703125" customWidth="1"/>
    <col min="13066" max="13066" width="26.42578125" customWidth="1"/>
    <col min="13067" max="13067" width="17.140625" customWidth="1"/>
    <col min="13068" max="13068" width="19.140625" customWidth="1"/>
    <col min="13069" max="13069" width="18.42578125" customWidth="1"/>
    <col min="13070" max="13070" width="17.5703125" customWidth="1"/>
    <col min="13071" max="13071" width="18.85546875" customWidth="1"/>
    <col min="13072" max="13072" width="18.7109375" customWidth="1"/>
    <col min="13073" max="13074" width="15.85546875" customWidth="1"/>
    <col min="13075" max="13075" width="11.85546875" customWidth="1"/>
    <col min="13076" max="13076" width="8" customWidth="1"/>
    <col min="13077" max="13077" width="9.140625" customWidth="1"/>
    <col min="13078" max="13078" width="11.7109375" customWidth="1"/>
    <col min="13079" max="13079" width="10" customWidth="1"/>
    <col min="13080" max="13080" width="9.140625" customWidth="1"/>
    <col min="13081" max="13082" width="9.28515625" customWidth="1"/>
    <col min="13083" max="13083" width="9" customWidth="1"/>
    <col min="13084" max="13084" width="8.5703125" customWidth="1"/>
    <col min="13085" max="13085" width="9.140625" customWidth="1"/>
    <col min="13086" max="13086" width="8.140625" customWidth="1"/>
    <col min="13087" max="13090" width="15.42578125" customWidth="1"/>
    <col min="13091" max="13091" width="11.7109375" customWidth="1"/>
    <col min="13092" max="13092" width="66.28515625" customWidth="1"/>
    <col min="13093" max="13093" width="9.5703125" customWidth="1"/>
    <col min="13094" max="13094" width="60.42578125" customWidth="1"/>
    <col min="13095" max="13095" width="13.42578125" customWidth="1"/>
    <col min="13096" max="13096" width="56.140625" customWidth="1"/>
    <col min="13097" max="13097" width="9.5703125" customWidth="1"/>
    <col min="13098" max="13098" width="58.7109375" customWidth="1"/>
    <col min="13099" max="13099" width="9.5703125" customWidth="1"/>
    <col min="13317" max="13317" width="16.140625" customWidth="1"/>
    <col min="13318" max="13318" width="43.140625" customWidth="1"/>
    <col min="13319" max="13319" width="29.5703125" customWidth="1"/>
    <col min="13320" max="13320" width="34.140625" customWidth="1"/>
    <col min="13321" max="13321" width="7.5703125" customWidth="1"/>
    <col min="13322" max="13322" width="26.42578125" customWidth="1"/>
    <col min="13323" max="13323" width="17.140625" customWidth="1"/>
    <col min="13324" max="13324" width="19.140625" customWidth="1"/>
    <col min="13325" max="13325" width="18.42578125" customWidth="1"/>
    <col min="13326" max="13326" width="17.5703125" customWidth="1"/>
    <col min="13327" max="13327" width="18.85546875" customWidth="1"/>
    <col min="13328" max="13328" width="18.7109375" customWidth="1"/>
    <col min="13329" max="13330" width="15.85546875" customWidth="1"/>
    <col min="13331" max="13331" width="11.85546875" customWidth="1"/>
    <col min="13332" max="13332" width="8" customWidth="1"/>
    <col min="13333" max="13333" width="9.140625" customWidth="1"/>
    <col min="13334" max="13334" width="11.7109375" customWidth="1"/>
    <col min="13335" max="13335" width="10" customWidth="1"/>
    <col min="13336" max="13336" width="9.140625" customWidth="1"/>
    <col min="13337" max="13338" width="9.28515625" customWidth="1"/>
    <col min="13339" max="13339" width="9" customWidth="1"/>
    <col min="13340" max="13340" width="8.5703125" customWidth="1"/>
    <col min="13341" max="13341" width="9.140625" customWidth="1"/>
    <col min="13342" max="13342" width="8.140625" customWidth="1"/>
    <col min="13343" max="13346" width="15.42578125" customWidth="1"/>
    <col min="13347" max="13347" width="11.7109375" customWidth="1"/>
    <col min="13348" max="13348" width="66.28515625" customWidth="1"/>
    <col min="13349" max="13349" width="9.5703125" customWidth="1"/>
    <col min="13350" max="13350" width="60.42578125" customWidth="1"/>
    <col min="13351" max="13351" width="13.42578125" customWidth="1"/>
    <col min="13352" max="13352" width="56.140625" customWidth="1"/>
    <col min="13353" max="13353" width="9.5703125" customWidth="1"/>
    <col min="13354" max="13354" width="58.7109375" customWidth="1"/>
    <col min="13355" max="13355" width="9.5703125" customWidth="1"/>
    <col min="13573" max="13573" width="16.140625" customWidth="1"/>
    <col min="13574" max="13574" width="43.140625" customWidth="1"/>
    <col min="13575" max="13575" width="29.5703125" customWidth="1"/>
    <col min="13576" max="13576" width="34.140625" customWidth="1"/>
    <col min="13577" max="13577" width="7.5703125" customWidth="1"/>
    <col min="13578" max="13578" width="26.42578125" customWidth="1"/>
    <col min="13579" max="13579" width="17.140625" customWidth="1"/>
    <col min="13580" max="13580" width="19.140625" customWidth="1"/>
    <col min="13581" max="13581" width="18.42578125" customWidth="1"/>
    <col min="13582" max="13582" width="17.5703125" customWidth="1"/>
    <col min="13583" max="13583" width="18.85546875" customWidth="1"/>
    <col min="13584" max="13584" width="18.7109375" customWidth="1"/>
    <col min="13585" max="13586" width="15.85546875" customWidth="1"/>
    <col min="13587" max="13587" width="11.85546875" customWidth="1"/>
    <col min="13588" max="13588" width="8" customWidth="1"/>
    <col min="13589" max="13589" width="9.140625" customWidth="1"/>
    <col min="13590" max="13590" width="11.7109375" customWidth="1"/>
    <col min="13591" max="13591" width="10" customWidth="1"/>
    <col min="13592" max="13592" width="9.140625" customWidth="1"/>
    <col min="13593" max="13594" width="9.28515625" customWidth="1"/>
    <col min="13595" max="13595" width="9" customWidth="1"/>
    <col min="13596" max="13596" width="8.5703125" customWidth="1"/>
    <col min="13597" max="13597" width="9.140625" customWidth="1"/>
    <col min="13598" max="13598" width="8.140625" customWidth="1"/>
    <col min="13599" max="13602" width="15.42578125" customWidth="1"/>
    <col min="13603" max="13603" width="11.7109375" customWidth="1"/>
    <col min="13604" max="13604" width="66.28515625" customWidth="1"/>
    <col min="13605" max="13605" width="9.5703125" customWidth="1"/>
    <col min="13606" max="13606" width="60.42578125" customWidth="1"/>
    <col min="13607" max="13607" width="13.42578125" customWidth="1"/>
    <col min="13608" max="13608" width="56.140625" customWidth="1"/>
    <col min="13609" max="13609" width="9.5703125" customWidth="1"/>
    <col min="13610" max="13610" width="58.7109375" customWidth="1"/>
    <col min="13611" max="13611" width="9.5703125" customWidth="1"/>
    <col min="13829" max="13829" width="16.140625" customWidth="1"/>
    <col min="13830" max="13830" width="43.140625" customWidth="1"/>
    <col min="13831" max="13831" width="29.5703125" customWidth="1"/>
    <col min="13832" max="13832" width="34.140625" customWidth="1"/>
    <col min="13833" max="13833" width="7.5703125" customWidth="1"/>
    <col min="13834" max="13834" width="26.42578125" customWidth="1"/>
    <col min="13835" max="13835" width="17.140625" customWidth="1"/>
    <col min="13836" max="13836" width="19.140625" customWidth="1"/>
    <col min="13837" max="13837" width="18.42578125" customWidth="1"/>
    <col min="13838" max="13838" width="17.5703125" customWidth="1"/>
    <col min="13839" max="13839" width="18.85546875" customWidth="1"/>
    <col min="13840" max="13840" width="18.7109375" customWidth="1"/>
    <col min="13841" max="13842" width="15.85546875" customWidth="1"/>
    <col min="13843" max="13843" width="11.85546875" customWidth="1"/>
    <col min="13844" max="13844" width="8" customWidth="1"/>
    <col min="13845" max="13845" width="9.140625" customWidth="1"/>
    <col min="13846" max="13846" width="11.7109375" customWidth="1"/>
    <col min="13847" max="13847" width="10" customWidth="1"/>
    <col min="13848" max="13848" width="9.140625" customWidth="1"/>
    <col min="13849" max="13850" width="9.28515625" customWidth="1"/>
    <col min="13851" max="13851" width="9" customWidth="1"/>
    <col min="13852" max="13852" width="8.5703125" customWidth="1"/>
    <col min="13853" max="13853" width="9.140625" customWidth="1"/>
    <col min="13854" max="13854" width="8.140625" customWidth="1"/>
    <col min="13855" max="13858" width="15.42578125" customWidth="1"/>
    <col min="13859" max="13859" width="11.7109375" customWidth="1"/>
    <col min="13860" max="13860" width="66.28515625" customWidth="1"/>
    <col min="13861" max="13861" width="9.5703125" customWidth="1"/>
    <col min="13862" max="13862" width="60.42578125" customWidth="1"/>
    <col min="13863" max="13863" width="13.42578125" customWidth="1"/>
    <col min="13864" max="13864" width="56.140625" customWidth="1"/>
    <col min="13865" max="13865" width="9.5703125" customWidth="1"/>
    <col min="13866" max="13866" width="58.7109375" customWidth="1"/>
    <col min="13867" max="13867" width="9.5703125" customWidth="1"/>
    <col min="14085" max="14085" width="16.140625" customWidth="1"/>
    <col min="14086" max="14086" width="43.140625" customWidth="1"/>
    <col min="14087" max="14087" width="29.5703125" customWidth="1"/>
    <col min="14088" max="14088" width="34.140625" customWidth="1"/>
    <col min="14089" max="14089" width="7.5703125" customWidth="1"/>
    <col min="14090" max="14090" width="26.42578125" customWidth="1"/>
    <col min="14091" max="14091" width="17.140625" customWidth="1"/>
    <col min="14092" max="14092" width="19.140625" customWidth="1"/>
    <col min="14093" max="14093" width="18.42578125" customWidth="1"/>
    <col min="14094" max="14094" width="17.5703125" customWidth="1"/>
    <col min="14095" max="14095" width="18.85546875" customWidth="1"/>
    <col min="14096" max="14096" width="18.7109375" customWidth="1"/>
    <col min="14097" max="14098" width="15.85546875" customWidth="1"/>
    <col min="14099" max="14099" width="11.85546875" customWidth="1"/>
    <col min="14100" max="14100" width="8" customWidth="1"/>
    <col min="14101" max="14101" width="9.140625" customWidth="1"/>
    <col min="14102" max="14102" width="11.7109375" customWidth="1"/>
    <col min="14103" max="14103" width="10" customWidth="1"/>
    <col min="14104" max="14104" width="9.140625" customWidth="1"/>
    <col min="14105" max="14106" width="9.28515625" customWidth="1"/>
    <col min="14107" max="14107" width="9" customWidth="1"/>
    <col min="14108" max="14108" width="8.5703125" customWidth="1"/>
    <col min="14109" max="14109" width="9.140625" customWidth="1"/>
    <col min="14110" max="14110" width="8.140625" customWidth="1"/>
    <col min="14111" max="14114" width="15.42578125" customWidth="1"/>
    <col min="14115" max="14115" width="11.7109375" customWidth="1"/>
    <col min="14116" max="14116" width="66.28515625" customWidth="1"/>
    <col min="14117" max="14117" width="9.5703125" customWidth="1"/>
    <col min="14118" max="14118" width="60.42578125" customWidth="1"/>
    <col min="14119" max="14119" width="13.42578125" customWidth="1"/>
    <col min="14120" max="14120" width="56.140625" customWidth="1"/>
    <col min="14121" max="14121" width="9.5703125" customWidth="1"/>
    <col min="14122" max="14122" width="58.7109375" customWidth="1"/>
    <col min="14123" max="14123" width="9.5703125" customWidth="1"/>
    <col min="14341" max="14341" width="16.140625" customWidth="1"/>
    <col min="14342" max="14342" width="43.140625" customWidth="1"/>
    <col min="14343" max="14343" width="29.5703125" customWidth="1"/>
    <col min="14344" max="14344" width="34.140625" customWidth="1"/>
    <col min="14345" max="14345" width="7.5703125" customWidth="1"/>
    <col min="14346" max="14346" width="26.42578125" customWidth="1"/>
    <col min="14347" max="14347" width="17.140625" customWidth="1"/>
    <col min="14348" max="14348" width="19.140625" customWidth="1"/>
    <col min="14349" max="14349" width="18.42578125" customWidth="1"/>
    <col min="14350" max="14350" width="17.5703125" customWidth="1"/>
    <col min="14351" max="14351" width="18.85546875" customWidth="1"/>
    <col min="14352" max="14352" width="18.7109375" customWidth="1"/>
    <col min="14353" max="14354" width="15.85546875" customWidth="1"/>
    <col min="14355" max="14355" width="11.85546875" customWidth="1"/>
    <col min="14356" max="14356" width="8" customWidth="1"/>
    <col min="14357" max="14357" width="9.140625" customWidth="1"/>
    <col min="14358" max="14358" width="11.7109375" customWidth="1"/>
    <col min="14359" max="14359" width="10" customWidth="1"/>
    <col min="14360" max="14360" width="9.140625" customWidth="1"/>
    <col min="14361" max="14362" width="9.28515625" customWidth="1"/>
    <col min="14363" max="14363" width="9" customWidth="1"/>
    <col min="14364" max="14364" width="8.5703125" customWidth="1"/>
    <col min="14365" max="14365" width="9.140625" customWidth="1"/>
    <col min="14366" max="14366" width="8.140625" customWidth="1"/>
    <col min="14367" max="14370" width="15.42578125" customWidth="1"/>
    <col min="14371" max="14371" width="11.7109375" customWidth="1"/>
    <col min="14372" max="14372" width="66.28515625" customWidth="1"/>
    <col min="14373" max="14373" width="9.5703125" customWidth="1"/>
    <col min="14374" max="14374" width="60.42578125" customWidth="1"/>
    <col min="14375" max="14375" width="13.42578125" customWidth="1"/>
    <col min="14376" max="14376" width="56.140625" customWidth="1"/>
    <col min="14377" max="14377" width="9.5703125" customWidth="1"/>
    <col min="14378" max="14378" width="58.7109375" customWidth="1"/>
    <col min="14379" max="14379" width="9.5703125" customWidth="1"/>
    <col min="14597" max="14597" width="16.140625" customWidth="1"/>
    <col min="14598" max="14598" width="43.140625" customWidth="1"/>
    <col min="14599" max="14599" width="29.5703125" customWidth="1"/>
    <col min="14600" max="14600" width="34.140625" customWidth="1"/>
    <col min="14601" max="14601" width="7.5703125" customWidth="1"/>
    <col min="14602" max="14602" width="26.42578125" customWidth="1"/>
    <col min="14603" max="14603" width="17.140625" customWidth="1"/>
    <col min="14604" max="14604" width="19.140625" customWidth="1"/>
    <col min="14605" max="14605" width="18.42578125" customWidth="1"/>
    <col min="14606" max="14606" width="17.5703125" customWidth="1"/>
    <col min="14607" max="14607" width="18.85546875" customWidth="1"/>
    <col min="14608" max="14608" width="18.7109375" customWidth="1"/>
    <col min="14609" max="14610" width="15.85546875" customWidth="1"/>
    <col min="14611" max="14611" width="11.85546875" customWidth="1"/>
    <col min="14612" max="14612" width="8" customWidth="1"/>
    <col min="14613" max="14613" width="9.140625" customWidth="1"/>
    <col min="14614" max="14614" width="11.7109375" customWidth="1"/>
    <col min="14615" max="14615" width="10" customWidth="1"/>
    <col min="14616" max="14616" width="9.140625" customWidth="1"/>
    <col min="14617" max="14618" width="9.28515625" customWidth="1"/>
    <col min="14619" max="14619" width="9" customWidth="1"/>
    <col min="14620" max="14620" width="8.5703125" customWidth="1"/>
    <col min="14621" max="14621" width="9.140625" customWidth="1"/>
    <col min="14622" max="14622" width="8.140625" customWidth="1"/>
    <col min="14623" max="14626" width="15.42578125" customWidth="1"/>
    <col min="14627" max="14627" width="11.7109375" customWidth="1"/>
    <col min="14628" max="14628" width="66.28515625" customWidth="1"/>
    <col min="14629" max="14629" width="9.5703125" customWidth="1"/>
    <col min="14630" max="14630" width="60.42578125" customWidth="1"/>
    <col min="14631" max="14631" width="13.42578125" customWidth="1"/>
    <col min="14632" max="14632" width="56.140625" customWidth="1"/>
    <col min="14633" max="14633" width="9.5703125" customWidth="1"/>
    <col min="14634" max="14634" width="58.7109375" customWidth="1"/>
    <col min="14635" max="14635" width="9.5703125" customWidth="1"/>
    <col min="14853" max="14853" width="16.140625" customWidth="1"/>
    <col min="14854" max="14854" width="43.140625" customWidth="1"/>
    <col min="14855" max="14855" width="29.5703125" customWidth="1"/>
    <col min="14856" max="14856" width="34.140625" customWidth="1"/>
    <col min="14857" max="14857" width="7.5703125" customWidth="1"/>
    <col min="14858" max="14858" width="26.42578125" customWidth="1"/>
    <col min="14859" max="14859" width="17.140625" customWidth="1"/>
    <col min="14860" max="14860" width="19.140625" customWidth="1"/>
    <col min="14861" max="14861" width="18.42578125" customWidth="1"/>
    <col min="14862" max="14862" width="17.5703125" customWidth="1"/>
    <col min="14863" max="14863" width="18.85546875" customWidth="1"/>
    <col min="14864" max="14864" width="18.7109375" customWidth="1"/>
    <col min="14865" max="14866" width="15.85546875" customWidth="1"/>
    <col min="14867" max="14867" width="11.85546875" customWidth="1"/>
    <col min="14868" max="14868" width="8" customWidth="1"/>
    <col min="14869" max="14869" width="9.140625" customWidth="1"/>
    <col min="14870" max="14870" width="11.7109375" customWidth="1"/>
    <col min="14871" max="14871" width="10" customWidth="1"/>
    <col min="14872" max="14872" width="9.140625" customWidth="1"/>
    <col min="14873" max="14874" width="9.28515625" customWidth="1"/>
    <col min="14875" max="14875" width="9" customWidth="1"/>
    <col min="14876" max="14876" width="8.5703125" customWidth="1"/>
    <col min="14877" max="14877" width="9.140625" customWidth="1"/>
    <col min="14878" max="14878" width="8.140625" customWidth="1"/>
    <col min="14879" max="14882" width="15.42578125" customWidth="1"/>
    <col min="14883" max="14883" width="11.7109375" customWidth="1"/>
    <col min="14884" max="14884" width="66.28515625" customWidth="1"/>
    <col min="14885" max="14885" width="9.5703125" customWidth="1"/>
    <col min="14886" max="14886" width="60.42578125" customWidth="1"/>
    <col min="14887" max="14887" width="13.42578125" customWidth="1"/>
    <col min="14888" max="14888" width="56.140625" customWidth="1"/>
    <col min="14889" max="14889" width="9.5703125" customWidth="1"/>
    <col min="14890" max="14890" width="58.7109375" customWidth="1"/>
    <col min="14891" max="14891" width="9.5703125" customWidth="1"/>
    <col min="15109" max="15109" width="16.140625" customWidth="1"/>
    <col min="15110" max="15110" width="43.140625" customWidth="1"/>
    <col min="15111" max="15111" width="29.5703125" customWidth="1"/>
    <col min="15112" max="15112" width="34.140625" customWidth="1"/>
    <col min="15113" max="15113" width="7.5703125" customWidth="1"/>
    <col min="15114" max="15114" width="26.42578125" customWidth="1"/>
    <col min="15115" max="15115" width="17.140625" customWidth="1"/>
    <col min="15116" max="15116" width="19.140625" customWidth="1"/>
    <col min="15117" max="15117" width="18.42578125" customWidth="1"/>
    <col min="15118" max="15118" width="17.5703125" customWidth="1"/>
    <col min="15119" max="15119" width="18.85546875" customWidth="1"/>
    <col min="15120" max="15120" width="18.7109375" customWidth="1"/>
    <col min="15121" max="15122" width="15.85546875" customWidth="1"/>
    <col min="15123" max="15123" width="11.85546875" customWidth="1"/>
    <col min="15124" max="15124" width="8" customWidth="1"/>
    <col min="15125" max="15125" width="9.140625" customWidth="1"/>
    <col min="15126" max="15126" width="11.7109375" customWidth="1"/>
    <col min="15127" max="15127" width="10" customWidth="1"/>
    <col min="15128" max="15128" width="9.140625" customWidth="1"/>
    <col min="15129" max="15130" width="9.28515625" customWidth="1"/>
    <col min="15131" max="15131" width="9" customWidth="1"/>
    <col min="15132" max="15132" width="8.5703125" customWidth="1"/>
    <col min="15133" max="15133" width="9.140625" customWidth="1"/>
    <col min="15134" max="15134" width="8.140625" customWidth="1"/>
    <col min="15135" max="15138" width="15.42578125" customWidth="1"/>
    <col min="15139" max="15139" width="11.7109375" customWidth="1"/>
    <col min="15140" max="15140" width="66.28515625" customWidth="1"/>
    <col min="15141" max="15141" width="9.5703125" customWidth="1"/>
    <col min="15142" max="15142" width="60.42578125" customWidth="1"/>
    <col min="15143" max="15143" width="13.42578125" customWidth="1"/>
    <col min="15144" max="15144" width="56.140625" customWidth="1"/>
    <col min="15145" max="15145" width="9.5703125" customWidth="1"/>
    <col min="15146" max="15146" width="58.7109375" customWidth="1"/>
    <col min="15147" max="15147" width="9.5703125" customWidth="1"/>
    <col min="15365" max="15365" width="16.140625" customWidth="1"/>
    <col min="15366" max="15366" width="43.140625" customWidth="1"/>
    <col min="15367" max="15367" width="29.5703125" customWidth="1"/>
    <col min="15368" max="15368" width="34.140625" customWidth="1"/>
    <col min="15369" max="15369" width="7.5703125" customWidth="1"/>
    <col min="15370" max="15370" width="26.42578125" customWidth="1"/>
    <col min="15371" max="15371" width="17.140625" customWidth="1"/>
    <col min="15372" max="15372" width="19.140625" customWidth="1"/>
    <col min="15373" max="15373" width="18.42578125" customWidth="1"/>
    <col min="15374" max="15374" width="17.5703125" customWidth="1"/>
    <col min="15375" max="15375" width="18.85546875" customWidth="1"/>
    <col min="15376" max="15376" width="18.7109375" customWidth="1"/>
    <col min="15377" max="15378" width="15.85546875" customWidth="1"/>
    <col min="15379" max="15379" width="11.85546875" customWidth="1"/>
    <col min="15380" max="15380" width="8" customWidth="1"/>
    <col min="15381" max="15381" width="9.140625" customWidth="1"/>
    <col min="15382" max="15382" width="11.7109375" customWidth="1"/>
    <col min="15383" max="15383" width="10" customWidth="1"/>
    <col min="15384" max="15384" width="9.140625" customWidth="1"/>
    <col min="15385" max="15386" width="9.28515625" customWidth="1"/>
    <col min="15387" max="15387" width="9" customWidth="1"/>
    <col min="15388" max="15388" width="8.5703125" customWidth="1"/>
    <col min="15389" max="15389" width="9.140625" customWidth="1"/>
    <col min="15390" max="15390" width="8.140625" customWidth="1"/>
    <col min="15391" max="15394" width="15.42578125" customWidth="1"/>
    <col min="15395" max="15395" width="11.7109375" customWidth="1"/>
    <col min="15396" max="15396" width="66.28515625" customWidth="1"/>
    <col min="15397" max="15397" width="9.5703125" customWidth="1"/>
    <col min="15398" max="15398" width="60.42578125" customWidth="1"/>
    <col min="15399" max="15399" width="13.42578125" customWidth="1"/>
    <col min="15400" max="15400" width="56.140625" customWidth="1"/>
    <col min="15401" max="15401" width="9.5703125" customWidth="1"/>
    <col min="15402" max="15402" width="58.7109375" customWidth="1"/>
    <col min="15403" max="15403" width="9.5703125" customWidth="1"/>
    <col min="15621" max="15621" width="16.140625" customWidth="1"/>
    <col min="15622" max="15622" width="43.140625" customWidth="1"/>
    <col min="15623" max="15623" width="29.5703125" customWidth="1"/>
    <col min="15624" max="15624" width="34.140625" customWidth="1"/>
    <col min="15625" max="15625" width="7.5703125" customWidth="1"/>
    <col min="15626" max="15626" width="26.42578125" customWidth="1"/>
    <col min="15627" max="15627" width="17.140625" customWidth="1"/>
    <col min="15628" max="15628" width="19.140625" customWidth="1"/>
    <col min="15629" max="15629" width="18.42578125" customWidth="1"/>
    <col min="15630" max="15630" width="17.5703125" customWidth="1"/>
    <col min="15631" max="15631" width="18.85546875" customWidth="1"/>
    <col min="15632" max="15632" width="18.7109375" customWidth="1"/>
    <col min="15633" max="15634" width="15.85546875" customWidth="1"/>
    <col min="15635" max="15635" width="11.85546875" customWidth="1"/>
    <col min="15636" max="15636" width="8" customWidth="1"/>
    <col min="15637" max="15637" width="9.140625" customWidth="1"/>
    <col min="15638" max="15638" width="11.7109375" customWidth="1"/>
    <col min="15639" max="15639" width="10" customWidth="1"/>
    <col min="15640" max="15640" width="9.140625" customWidth="1"/>
    <col min="15641" max="15642" width="9.28515625" customWidth="1"/>
    <col min="15643" max="15643" width="9" customWidth="1"/>
    <col min="15644" max="15644" width="8.5703125" customWidth="1"/>
    <col min="15645" max="15645" width="9.140625" customWidth="1"/>
    <col min="15646" max="15646" width="8.140625" customWidth="1"/>
    <col min="15647" max="15650" width="15.42578125" customWidth="1"/>
    <col min="15651" max="15651" width="11.7109375" customWidth="1"/>
    <col min="15652" max="15652" width="66.28515625" customWidth="1"/>
    <col min="15653" max="15653" width="9.5703125" customWidth="1"/>
    <col min="15654" max="15654" width="60.42578125" customWidth="1"/>
    <col min="15655" max="15655" width="13.42578125" customWidth="1"/>
    <col min="15656" max="15656" width="56.140625" customWidth="1"/>
    <col min="15657" max="15657" width="9.5703125" customWidth="1"/>
    <col min="15658" max="15658" width="58.7109375" customWidth="1"/>
    <col min="15659" max="15659" width="9.5703125" customWidth="1"/>
    <col min="15877" max="15877" width="16.140625" customWidth="1"/>
    <col min="15878" max="15878" width="43.140625" customWidth="1"/>
    <col min="15879" max="15879" width="29.5703125" customWidth="1"/>
    <col min="15880" max="15880" width="34.140625" customWidth="1"/>
    <col min="15881" max="15881" width="7.5703125" customWidth="1"/>
    <col min="15882" max="15882" width="26.42578125" customWidth="1"/>
    <col min="15883" max="15883" width="17.140625" customWidth="1"/>
    <col min="15884" max="15884" width="19.140625" customWidth="1"/>
    <col min="15885" max="15885" width="18.42578125" customWidth="1"/>
    <col min="15886" max="15886" width="17.5703125" customWidth="1"/>
    <col min="15887" max="15887" width="18.85546875" customWidth="1"/>
    <col min="15888" max="15888" width="18.7109375" customWidth="1"/>
    <col min="15889" max="15890" width="15.85546875" customWidth="1"/>
    <col min="15891" max="15891" width="11.85546875" customWidth="1"/>
    <col min="15892" max="15892" width="8" customWidth="1"/>
    <col min="15893" max="15893" width="9.140625" customWidth="1"/>
    <col min="15894" max="15894" width="11.7109375" customWidth="1"/>
    <col min="15895" max="15895" width="10" customWidth="1"/>
    <col min="15896" max="15896" width="9.140625" customWidth="1"/>
    <col min="15897" max="15898" width="9.28515625" customWidth="1"/>
    <col min="15899" max="15899" width="9" customWidth="1"/>
    <col min="15900" max="15900" width="8.5703125" customWidth="1"/>
    <col min="15901" max="15901" width="9.140625" customWidth="1"/>
    <col min="15902" max="15902" width="8.140625" customWidth="1"/>
    <col min="15903" max="15906" width="15.42578125" customWidth="1"/>
    <col min="15907" max="15907" width="11.7109375" customWidth="1"/>
    <col min="15908" max="15908" width="66.28515625" customWidth="1"/>
    <col min="15909" max="15909" width="9.5703125" customWidth="1"/>
    <col min="15910" max="15910" width="60.42578125" customWidth="1"/>
    <col min="15911" max="15911" width="13.42578125" customWidth="1"/>
    <col min="15912" max="15912" width="56.140625" customWidth="1"/>
    <col min="15913" max="15913" width="9.5703125" customWidth="1"/>
    <col min="15914" max="15914" width="58.7109375" customWidth="1"/>
    <col min="15915" max="15915" width="9.5703125" customWidth="1"/>
    <col min="16133" max="16133" width="16.140625" customWidth="1"/>
    <col min="16134" max="16134" width="43.140625" customWidth="1"/>
    <col min="16135" max="16135" width="29.5703125" customWidth="1"/>
    <col min="16136" max="16136" width="34.140625" customWidth="1"/>
    <col min="16137" max="16137" width="7.5703125" customWidth="1"/>
    <col min="16138" max="16138" width="26.42578125" customWidth="1"/>
    <col min="16139" max="16139" width="17.140625" customWidth="1"/>
    <col min="16140" max="16140" width="19.140625" customWidth="1"/>
    <col min="16141" max="16141" width="18.42578125" customWidth="1"/>
    <col min="16142" max="16142" width="17.5703125" customWidth="1"/>
    <col min="16143" max="16143" width="18.85546875" customWidth="1"/>
    <col min="16144" max="16144" width="18.7109375" customWidth="1"/>
    <col min="16145" max="16146" width="15.85546875" customWidth="1"/>
    <col min="16147" max="16147" width="11.85546875" customWidth="1"/>
    <col min="16148" max="16148" width="8" customWidth="1"/>
    <col min="16149" max="16149" width="9.140625" customWidth="1"/>
    <col min="16150" max="16150" width="11.7109375" customWidth="1"/>
    <col min="16151" max="16151" width="10" customWidth="1"/>
    <col min="16152" max="16152" width="9.140625" customWidth="1"/>
    <col min="16153" max="16154" width="9.28515625" customWidth="1"/>
    <col min="16155" max="16155" width="9" customWidth="1"/>
    <col min="16156" max="16156" width="8.5703125" customWidth="1"/>
    <col min="16157" max="16157" width="9.140625" customWidth="1"/>
    <col min="16158" max="16158" width="8.140625" customWidth="1"/>
    <col min="16159" max="16162" width="15.42578125" customWidth="1"/>
    <col min="16163" max="16163" width="11.7109375" customWidth="1"/>
    <col min="16164" max="16164" width="66.28515625" customWidth="1"/>
    <col min="16165" max="16165" width="9.5703125" customWidth="1"/>
    <col min="16166" max="16166" width="60.42578125" customWidth="1"/>
    <col min="16167" max="16167" width="13.42578125" customWidth="1"/>
    <col min="16168" max="16168" width="56.140625" customWidth="1"/>
    <col min="16169" max="16169" width="9.5703125" customWidth="1"/>
    <col min="16170" max="16170" width="58.7109375" customWidth="1"/>
    <col min="16171" max="16171" width="9.5703125" customWidth="1"/>
  </cols>
  <sheetData>
    <row r="1" spans="1:44" ht="35.25" customHeight="1" thickBot="1" x14ac:dyDescent="0.3">
      <c r="A1" s="384" t="s">
        <v>41</v>
      </c>
      <c r="B1" s="385"/>
      <c r="C1" s="385"/>
      <c r="D1" s="385"/>
      <c r="E1" s="385"/>
      <c r="F1" s="386"/>
      <c r="G1" s="23"/>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5"/>
      <c r="AP1" s="374" t="s">
        <v>35</v>
      </c>
      <c r="AQ1" s="375"/>
    </row>
    <row r="2" spans="1:44" ht="52.5" customHeight="1" thickBot="1" x14ac:dyDescent="0.3">
      <c r="A2" s="387"/>
      <c r="B2" s="388"/>
      <c r="C2" s="388"/>
      <c r="D2" s="388"/>
      <c r="E2" s="388"/>
      <c r="F2" s="389"/>
      <c r="G2" s="26"/>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8"/>
      <c r="AP2" s="376" t="s">
        <v>36</v>
      </c>
      <c r="AQ2" s="377"/>
    </row>
    <row r="3" spans="1:44" ht="30" customHeight="1" x14ac:dyDescent="0.25">
      <c r="A3" s="387"/>
      <c r="B3" s="388"/>
      <c r="C3" s="388"/>
      <c r="D3" s="388"/>
      <c r="E3" s="388"/>
      <c r="F3" s="389"/>
      <c r="G3" s="26"/>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8"/>
      <c r="AP3" s="378">
        <v>43739</v>
      </c>
      <c r="AQ3" s="379"/>
    </row>
    <row r="4" spans="1:44" ht="3" customHeight="1" x14ac:dyDescent="0.25">
      <c r="A4" s="387"/>
      <c r="B4" s="388"/>
      <c r="C4" s="388"/>
      <c r="D4" s="388"/>
      <c r="E4" s="388"/>
      <c r="F4" s="389"/>
      <c r="G4" s="26"/>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8"/>
      <c r="AP4" s="19"/>
      <c r="AQ4" s="20"/>
    </row>
    <row r="5" spans="1:44" ht="9" customHeight="1" thickBot="1" x14ac:dyDescent="0.3">
      <c r="A5" s="390"/>
      <c r="B5" s="391"/>
      <c r="C5" s="391"/>
      <c r="D5" s="391"/>
      <c r="E5" s="391"/>
      <c r="F5" s="392"/>
      <c r="G5" s="29"/>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1"/>
      <c r="AP5" s="21"/>
      <c r="AQ5" s="22"/>
    </row>
    <row r="6" spans="1:44" ht="30" customHeight="1" x14ac:dyDescent="0.25">
      <c r="A6" s="393" t="s">
        <v>0</v>
      </c>
      <c r="B6" s="394"/>
      <c r="C6" s="394"/>
      <c r="D6" s="394"/>
      <c r="E6" s="394"/>
      <c r="F6" s="395"/>
      <c r="G6" s="380" t="s">
        <v>485</v>
      </c>
      <c r="H6" s="381"/>
      <c r="I6" s="381"/>
      <c r="J6" s="381"/>
      <c r="K6" s="1"/>
      <c r="L6" s="1"/>
      <c r="M6" s="1"/>
      <c r="N6" s="1"/>
      <c r="O6" s="1"/>
      <c r="P6" s="1"/>
      <c r="Q6" s="1"/>
      <c r="R6" s="1"/>
      <c r="S6" s="2"/>
      <c r="T6" s="2"/>
      <c r="U6" s="2"/>
      <c r="V6" s="2"/>
      <c r="W6" s="2"/>
      <c r="X6" s="2"/>
      <c r="Y6" s="2"/>
      <c r="Z6" s="2"/>
      <c r="AA6" s="2"/>
      <c r="AB6" s="2"/>
      <c r="AC6" s="2"/>
      <c r="AD6" s="2"/>
      <c r="AE6" s="2"/>
      <c r="AF6" s="2"/>
      <c r="AG6" s="2"/>
      <c r="AH6" s="2"/>
      <c r="AI6" s="2"/>
      <c r="AJ6" s="2"/>
      <c r="AK6" s="13"/>
      <c r="AL6" s="13"/>
      <c r="AM6" s="13"/>
      <c r="AN6" s="13"/>
      <c r="AO6" s="13"/>
      <c r="AP6" s="13"/>
      <c r="AQ6" s="14"/>
    </row>
    <row r="7" spans="1:44" ht="15.75" customHeight="1" thickBot="1" x14ac:dyDescent="0.3">
      <c r="A7" s="396"/>
      <c r="B7" s="397"/>
      <c r="C7" s="397"/>
      <c r="D7" s="397"/>
      <c r="E7" s="397"/>
      <c r="F7" s="398"/>
      <c r="G7" s="382"/>
      <c r="H7" s="383"/>
      <c r="I7" s="383"/>
      <c r="J7" s="383"/>
      <c r="K7" s="3"/>
      <c r="L7" s="3"/>
      <c r="M7" s="3"/>
      <c r="N7" s="3"/>
      <c r="O7" s="3"/>
      <c r="P7" s="3"/>
      <c r="Q7" s="3"/>
      <c r="R7" s="3"/>
      <c r="S7" s="4"/>
      <c r="T7" s="4"/>
      <c r="U7" s="4"/>
      <c r="V7" s="4"/>
      <c r="W7" s="4"/>
      <c r="X7" s="4"/>
      <c r="Y7" s="4"/>
      <c r="Z7" s="4"/>
      <c r="AA7" s="4"/>
      <c r="AB7" s="4"/>
      <c r="AC7" s="4"/>
      <c r="AD7" s="4"/>
      <c r="AE7" s="4"/>
      <c r="AF7" s="4"/>
      <c r="AG7" s="4"/>
      <c r="AH7" s="4"/>
      <c r="AI7" s="4"/>
      <c r="AJ7" s="4"/>
      <c r="AK7" s="15"/>
      <c r="AL7" s="15"/>
      <c r="AM7" s="15"/>
      <c r="AN7" s="15"/>
      <c r="AO7" s="15"/>
      <c r="AP7" s="15"/>
      <c r="AQ7" s="16"/>
    </row>
    <row r="8" spans="1:44" ht="15.75" thickBot="1" x14ac:dyDescent="0.3">
      <c r="E8" s="371"/>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3"/>
      <c r="AK8" s="17"/>
      <c r="AL8" s="17"/>
      <c r="AM8" s="17"/>
      <c r="AN8" s="17"/>
      <c r="AO8" s="17"/>
      <c r="AP8" s="17"/>
      <c r="AQ8" s="17"/>
    </row>
    <row r="9" spans="1:44" ht="27" customHeight="1" thickBot="1" x14ac:dyDescent="0.3">
      <c r="A9" s="403" t="s">
        <v>42</v>
      </c>
      <c r="B9" s="404"/>
      <c r="C9" s="404"/>
      <c r="D9" s="405"/>
      <c r="E9" s="399" t="s">
        <v>43</v>
      </c>
      <c r="F9" s="399"/>
      <c r="G9" s="399"/>
      <c r="H9" s="399"/>
      <c r="I9" s="399"/>
      <c r="J9" s="399"/>
      <c r="K9" s="399"/>
      <c r="L9" s="399"/>
      <c r="M9" s="399"/>
      <c r="N9" s="399"/>
      <c r="O9" s="399"/>
      <c r="P9" s="399"/>
      <c r="Q9" s="399"/>
      <c r="R9" s="399"/>
      <c r="S9" s="400" t="s">
        <v>2</v>
      </c>
      <c r="T9" s="401"/>
      <c r="U9" s="401"/>
      <c r="V9" s="401"/>
      <c r="W9" s="401"/>
      <c r="X9" s="401"/>
      <c r="Y9" s="401"/>
      <c r="Z9" s="401"/>
      <c r="AA9" s="401"/>
      <c r="AB9" s="401"/>
      <c r="AC9" s="401"/>
      <c r="AD9" s="402"/>
      <c r="AE9" s="18"/>
      <c r="AF9" s="18"/>
      <c r="AG9" s="18"/>
      <c r="AH9" s="18"/>
      <c r="AI9" s="399" t="s">
        <v>3</v>
      </c>
      <c r="AJ9" s="399"/>
      <c r="AK9" s="399"/>
      <c r="AL9" s="399"/>
      <c r="AM9" s="399"/>
      <c r="AN9" s="399"/>
      <c r="AO9" s="399"/>
      <c r="AP9" s="399"/>
      <c r="AQ9" s="399"/>
    </row>
    <row r="10" spans="1:44" ht="69.75" customHeight="1" x14ac:dyDescent="0.25">
      <c r="A10" s="406" t="s">
        <v>1</v>
      </c>
      <c r="B10" s="406" t="s">
        <v>38</v>
      </c>
      <c r="C10" s="406" t="s">
        <v>39</v>
      </c>
      <c r="D10" s="406" t="s">
        <v>40</v>
      </c>
      <c r="E10" s="5" t="s">
        <v>4</v>
      </c>
      <c r="F10" s="362" t="s">
        <v>5</v>
      </c>
      <c r="G10" s="362" t="s">
        <v>6</v>
      </c>
      <c r="H10" s="365" t="s">
        <v>7</v>
      </c>
      <c r="I10" s="366" t="s">
        <v>8</v>
      </c>
      <c r="J10" s="362" t="s">
        <v>9</v>
      </c>
      <c r="K10" s="362" t="s">
        <v>10</v>
      </c>
      <c r="L10" s="367" t="s">
        <v>11</v>
      </c>
      <c r="M10" s="362" t="s">
        <v>12</v>
      </c>
      <c r="N10" s="362" t="s">
        <v>13</v>
      </c>
      <c r="O10" s="362" t="s">
        <v>14</v>
      </c>
      <c r="P10" s="362" t="s">
        <v>15</v>
      </c>
      <c r="Q10" s="363" t="s">
        <v>16</v>
      </c>
      <c r="R10" s="364"/>
      <c r="S10" s="357" t="s">
        <v>17</v>
      </c>
      <c r="T10" s="357"/>
      <c r="U10" s="357"/>
      <c r="V10" s="357"/>
      <c r="W10" s="357"/>
      <c r="X10" s="357"/>
      <c r="Y10" s="357"/>
      <c r="Z10" s="357"/>
      <c r="AA10" s="357"/>
      <c r="AB10" s="357"/>
      <c r="AC10" s="357"/>
      <c r="AD10" s="357"/>
      <c r="AE10" s="359" t="s">
        <v>27</v>
      </c>
      <c r="AF10" s="359" t="s">
        <v>28</v>
      </c>
      <c r="AG10" s="359" t="s">
        <v>29</v>
      </c>
      <c r="AH10" s="359" t="s">
        <v>30</v>
      </c>
      <c r="AI10" s="357" t="s">
        <v>18</v>
      </c>
      <c r="AJ10" s="357" t="s">
        <v>19</v>
      </c>
      <c r="AK10" s="357" t="s">
        <v>18</v>
      </c>
      <c r="AL10" s="357" t="s">
        <v>20</v>
      </c>
      <c r="AM10" s="357" t="s">
        <v>18</v>
      </c>
      <c r="AN10" s="357" t="s">
        <v>21</v>
      </c>
      <c r="AO10" s="357" t="s">
        <v>18</v>
      </c>
      <c r="AP10" s="357" t="s">
        <v>22</v>
      </c>
      <c r="AQ10" s="357" t="s">
        <v>23</v>
      </c>
    </row>
    <row r="11" spans="1:44" ht="27.75" customHeight="1" x14ac:dyDescent="0.25">
      <c r="A11" s="407"/>
      <c r="B11" s="407"/>
      <c r="C11" s="407"/>
      <c r="D11" s="407"/>
      <c r="E11" s="6" t="s">
        <v>24</v>
      </c>
      <c r="F11" s="362"/>
      <c r="G11" s="362"/>
      <c r="H11" s="365"/>
      <c r="I11" s="366"/>
      <c r="J11" s="362"/>
      <c r="K11" s="362"/>
      <c r="L11" s="368"/>
      <c r="M11" s="362"/>
      <c r="N11" s="362"/>
      <c r="O11" s="362"/>
      <c r="P11" s="362"/>
      <c r="Q11" s="6" t="s">
        <v>25</v>
      </c>
      <c r="R11" s="6" t="s">
        <v>26</v>
      </c>
      <c r="S11" s="7">
        <v>42400</v>
      </c>
      <c r="T11" s="7">
        <v>42429</v>
      </c>
      <c r="U11" s="7">
        <v>42460</v>
      </c>
      <c r="V11" s="7">
        <v>42490</v>
      </c>
      <c r="W11" s="7">
        <v>42521</v>
      </c>
      <c r="X11" s="7">
        <v>42551</v>
      </c>
      <c r="Y11" s="7">
        <v>42582</v>
      </c>
      <c r="Z11" s="7">
        <v>42613</v>
      </c>
      <c r="AA11" s="7">
        <v>42643</v>
      </c>
      <c r="AB11" s="7">
        <v>42674</v>
      </c>
      <c r="AC11" s="7">
        <v>42704</v>
      </c>
      <c r="AD11" s="7">
        <v>42735</v>
      </c>
      <c r="AE11" s="360"/>
      <c r="AF11" s="360"/>
      <c r="AG11" s="360"/>
      <c r="AH11" s="360"/>
      <c r="AI11" s="358"/>
      <c r="AJ11" s="358"/>
      <c r="AK11" s="358"/>
      <c r="AL11" s="358"/>
      <c r="AM11" s="358"/>
      <c r="AN11" s="358"/>
      <c r="AO11" s="358"/>
      <c r="AP11" s="358"/>
      <c r="AQ11" s="358"/>
    </row>
    <row r="12" spans="1:44" ht="27.75" customHeight="1" thickBot="1" x14ac:dyDescent="0.3">
      <c r="A12" s="408"/>
      <c r="B12" s="408"/>
      <c r="C12" s="408"/>
      <c r="D12" s="408"/>
      <c r="E12" s="501" t="s">
        <v>385</v>
      </c>
      <c r="F12" s="502"/>
      <c r="G12" s="362"/>
      <c r="H12" s="362"/>
      <c r="I12" s="362"/>
      <c r="J12" s="362"/>
      <c r="K12" s="362"/>
      <c r="L12" s="362"/>
      <c r="M12" s="362"/>
      <c r="N12" s="362"/>
      <c r="O12" s="362"/>
      <c r="P12" s="362"/>
      <c r="Q12" s="362"/>
      <c r="R12" s="362"/>
      <c r="S12" s="7"/>
      <c r="T12" s="7"/>
      <c r="U12" s="7"/>
      <c r="V12" s="7"/>
      <c r="W12" s="7"/>
      <c r="X12" s="7"/>
      <c r="Y12" s="7"/>
      <c r="Z12" s="7"/>
      <c r="AA12" s="7"/>
      <c r="AB12" s="7"/>
      <c r="AC12" s="7"/>
      <c r="AD12" s="7"/>
      <c r="AE12" s="361"/>
      <c r="AF12" s="361"/>
      <c r="AG12" s="361"/>
      <c r="AH12" s="361"/>
      <c r="AI12" s="8"/>
      <c r="AJ12" s="8"/>
      <c r="AK12" s="8"/>
      <c r="AL12" s="8"/>
      <c r="AM12" s="8"/>
      <c r="AN12" s="8"/>
      <c r="AO12" s="8"/>
      <c r="AP12" s="8"/>
      <c r="AQ12" s="8"/>
    </row>
    <row r="13" spans="1:44" ht="27" customHeight="1" x14ac:dyDescent="0.25">
      <c r="A13" s="409"/>
      <c r="B13" s="409"/>
      <c r="C13" s="409"/>
      <c r="D13" s="410"/>
      <c r="E13" s="354"/>
      <c r="F13" s="355"/>
      <c r="G13" s="355"/>
      <c r="H13" s="355"/>
      <c r="I13" s="355"/>
      <c r="J13" s="355"/>
      <c r="K13" s="355"/>
      <c r="L13" s="355"/>
      <c r="M13" s="355"/>
      <c r="N13" s="355"/>
      <c r="O13" s="355"/>
      <c r="P13" s="355"/>
      <c r="Q13" s="355"/>
      <c r="R13" s="356"/>
      <c r="S13" s="8"/>
      <c r="T13" s="8"/>
      <c r="U13" s="8"/>
      <c r="V13" s="8"/>
      <c r="W13" s="8"/>
      <c r="X13" s="8"/>
      <c r="Y13" s="8"/>
      <c r="Z13" s="8"/>
      <c r="AA13" s="8"/>
      <c r="AB13" s="8"/>
      <c r="AC13" s="8"/>
      <c r="AD13" s="9"/>
      <c r="AE13" s="9"/>
      <c r="AF13" s="9"/>
      <c r="AG13" s="9"/>
      <c r="AH13" s="9"/>
      <c r="AI13" s="10" t="e">
        <f>AVERAGE(AI14:AI25)</f>
        <v>#VALUE!</v>
      </c>
      <c r="AJ13" s="11"/>
      <c r="AK13" s="10" t="e">
        <f>AVERAGE(AK14:AK25)</f>
        <v>#DIV/0!</v>
      </c>
      <c r="AL13" s="11"/>
      <c r="AM13" s="10" t="e">
        <f>AVERAGE(AM14:AM25)</f>
        <v>#DIV/0!</v>
      </c>
      <c r="AN13" s="11"/>
      <c r="AO13" s="10" t="e">
        <f>AVERAGE(AO14:AO25)</f>
        <v>#VALUE!</v>
      </c>
      <c r="AP13" s="11"/>
      <c r="AQ13" s="10" t="e">
        <f>AVERAGE(AQ14:AQ25)</f>
        <v>#VALUE!</v>
      </c>
      <c r="AR13" s="12"/>
    </row>
    <row r="14" spans="1:44" ht="42.75" customHeight="1" x14ac:dyDescent="0.25">
      <c r="A14" s="415" t="s">
        <v>110</v>
      </c>
      <c r="B14" s="415" t="s">
        <v>111</v>
      </c>
      <c r="C14" s="503" t="s">
        <v>112</v>
      </c>
      <c r="D14" s="415" t="s">
        <v>113</v>
      </c>
      <c r="E14" s="504">
        <v>0.05</v>
      </c>
      <c r="F14" s="496" t="s">
        <v>91</v>
      </c>
      <c r="G14" s="462"/>
      <c r="H14" s="139" t="s">
        <v>44</v>
      </c>
      <c r="I14" s="145">
        <v>0.2</v>
      </c>
      <c r="J14" s="462" t="s">
        <v>209</v>
      </c>
      <c r="K14" s="498" t="s">
        <v>208</v>
      </c>
      <c r="L14" s="462" t="s">
        <v>47</v>
      </c>
      <c r="M14" s="462"/>
      <c r="N14" s="462" t="s">
        <v>104</v>
      </c>
      <c r="O14" s="493">
        <v>0</v>
      </c>
      <c r="P14" s="478">
        <v>0</v>
      </c>
      <c r="Q14" s="453" t="s">
        <v>48</v>
      </c>
      <c r="R14" s="453" t="s">
        <v>49</v>
      </c>
      <c r="S14" s="490"/>
      <c r="T14" s="490"/>
      <c r="U14" s="490"/>
      <c r="V14" s="490"/>
      <c r="W14" s="490"/>
      <c r="X14" s="490"/>
      <c r="Y14" s="490"/>
      <c r="Z14" s="490"/>
      <c r="AA14" s="490"/>
      <c r="AB14" s="490"/>
      <c r="AC14" s="490"/>
      <c r="AD14" s="490"/>
      <c r="AE14" s="487"/>
      <c r="AF14" s="487"/>
      <c r="AG14" s="487"/>
      <c r="AH14" s="487"/>
      <c r="AI14" s="423" t="e">
        <f>1/K14</f>
        <v>#VALUE!</v>
      </c>
      <c r="AJ14" s="438"/>
      <c r="AK14" s="423" t="e">
        <f>1/M14</f>
        <v>#DIV/0!</v>
      </c>
      <c r="AL14" s="438"/>
      <c r="AM14" s="423" t="e">
        <f>1/O14</f>
        <v>#DIV/0!</v>
      </c>
      <c r="AN14" s="438"/>
      <c r="AO14" s="423" t="e">
        <f>1/Q14</f>
        <v>#VALUE!</v>
      </c>
      <c r="AP14" s="438"/>
      <c r="AQ14" s="423" t="e">
        <f>SUM(AI14+AK14+AM14+AO14)</f>
        <v>#VALUE!</v>
      </c>
      <c r="AR14" s="12"/>
    </row>
    <row r="15" spans="1:44" ht="33" customHeight="1" x14ac:dyDescent="0.25">
      <c r="A15" s="415"/>
      <c r="B15" s="415"/>
      <c r="C15" s="412"/>
      <c r="D15" s="415"/>
      <c r="E15" s="505"/>
      <c r="F15" s="497"/>
      <c r="G15" s="463"/>
      <c r="H15" s="139" t="s">
        <v>92</v>
      </c>
      <c r="I15" s="145">
        <v>0.2</v>
      </c>
      <c r="J15" s="463"/>
      <c r="K15" s="499"/>
      <c r="L15" s="463"/>
      <c r="M15" s="463"/>
      <c r="N15" s="463"/>
      <c r="O15" s="494"/>
      <c r="P15" s="479"/>
      <c r="Q15" s="454"/>
      <c r="R15" s="454"/>
      <c r="S15" s="491"/>
      <c r="T15" s="491"/>
      <c r="U15" s="491"/>
      <c r="V15" s="491"/>
      <c r="W15" s="491"/>
      <c r="X15" s="491"/>
      <c r="Y15" s="491"/>
      <c r="Z15" s="491"/>
      <c r="AA15" s="491"/>
      <c r="AB15" s="491"/>
      <c r="AC15" s="491"/>
      <c r="AD15" s="491"/>
      <c r="AE15" s="488"/>
      <c r="AF15" s="488"/>
      <c r="AG15" s="488"/>
      <c r="AH15" s="488"/>
      <c r="AI15" s="424"/>
      <c r="AJ15" s="439"/>
      <c r="AK15" s="424"/>
      <c r="AL15" s="439"/>
      <c r="AM15" s="424"/>
      <c r="AN15" s="439"/>
      <c r="AO15" s="424"/>
      <c r="AP15" s="439"/>
      <c r="AQ15" s="424"/>
      <c r="AR15" s="12"/>
    </row>
    <row r="16" spans="1:44" ht="46.5" customHeight="1" x14ac:dyDescent="0.25">
      <c r="A16" s="415"/>
      <c r="B16" s="415"/>
      <c r="C16" s="412"/>
      <c r="D16" s="415"/>
      <c r="E16" s="505"/>
      <c r="F16" s="497"/>
      <c r="G16" s="463"/>
      <c r="H16" s="139" t="s">
        <v>93</v>
      </c>
      <c r="I16" s="145">
        <v>0.2</v>
      </c>
      <c r="J16" s="463"/>
      <c r="K16" s="499"/>
      <c r="L16" s="463"/>
      <c r="M16" s="463"/>
      <c r="N16" s="463"/>
      <c r="O16" s="494"/>
      <c r="P16" s="479"/>
      <c r="Q16" s="454"/>
      <c r="R16" s="454"/>
      <c r="S16" s="491"/>
      <c r="T16" s="491"/>
      <c r="U16" s="491"/>
      <c r="V16" s="491"/>
      <c r="W16" s="491"/>
      <c r="X16" s="491"/>
      <c r="Y16" s="491"/>
      <c r="Z16" s="491"/>
      <c r="AA16" s="491"/>
      <c r="AB16" s="491"/>
      <c r="AC16" s="491"/>
      <c r="AD16" s="491"/>
      <c r="AE16" s="488"/>
      <c r="AF16" s="488"/>
      <c r="AG16" s="488"/>
      <c r="AH16" s="488"/>
      <c r="AI16" s="424"/>
      <c r="AJ16" s="439"/>
      <c r="AK16" s="424"/>
      <c r="AL16" s="439"/>
      <c r="AM16" s="424"/>
      <c r="AN16" s="439"/>
      <c r="AO16" s="424"/>
      <c r="AP16" s="439"/>
      <c r="AQ16" s="424"/>
      <c r="AR16" s="12"/>
    </row>
    <row r="17" spans="1:44" ht="45" customHeight="1" x14ac:dyDescent="0.25">
      <c r="A17" s="415"/>
      <c r="B17" s="415"/>
      <c r="C17" s="412"/>
      <c r="D17" s="415"/>
      <c r="E17" s="505"/>
      <c r="F17" s="497"/>
      <c r="G17" s="463"/>
      <c r="H17" s="139" t="s">
        <v>206</v>
      </c>
      <c r="I17" s="145">
        <v>0.2</v>
      </c>
      <c r="J17" s="463"/>
      <c r="K17" s="499"/>
      <c r="L17" s="463"/>
      <c r="M17" s="463"/>
      <c r="N17" s="463"/>
      <c r="O17" s="494"/>
      <c r="P17" s="479"/>
      <c r="Q17" s="454"/>
      <c r="R17" s="454"/>
      <c r="S17" s="491"/>
      <c r="T17" s="491"/>
      <c r="U17" s="491"/>
      <c r="V17" s="491"/>
      <c r="W17" s="491"/>
      <c r="X17" s="491"/>
      <c r="Y17" s="491"/>
      <c r="Z17" s="491"/>
      <c r="AA17" s="491"/>
      <c r="AB17" s="491"/>
      <c r="AC17" s="491"/>
      <c r="AD17" s="491"/>
      <c r="AE17" s="488"/>
      <c r="AF17" s="488"/>
      <c r="AG17" s="488"/>
      <c r="AH17" s="488"/>
      <c r="AI17" s="424"/>
      <c r="AJ17" s="439"/>
      <c r="AK17" s="424"/>
      <c r="AL17" s="439"/>
      <c r="AM17" s="424"/>
      <c r="AN17" s="439"/>
      <c r="AO17" s="424"/>
      <c r="AP17" s="439"/>
      <c r="AQ17" s="424"/>
      <c r="AR17" s="12"/>
    </row>
    <row r="18" spans="1:44" ht="45.75" customHeight="1" thickBot="1" x14ac:dyDescent="0.3">
      <c r="A18" s="415"/>
      <c r="B18" s="415"/>
      <c r="C18" s="412"/>
      <c r="D18" s="415"/>
      <c r="E18" s="505"/>
      <c r="F18" s="497"/>
      <c r="G18" s="463"/>
      <c r="H18" s="146" t="s">
        <v>207</v>
      </c>
      <c r="I18" s="147">
        <v>0.2</v>
      </c>
      <c r="J18" s="463"/>
      <c r="K18" s="499"/>
      <c r="L18" s="463"/>
      <c r="M18" s="463"/>
      <c r="N18" s="463"/>
      <c r="O18" s="494"/>
      <c r="P18" s="479"/>
      <c r="Q18" s="454"/>
      <c r="R18" s="454"/>
      <c r="S18" s="491"/>
      <c r="T18" s="491"/>
      <c r="U18" s="491"/>
      <c r="V18" s="491"/>
      <c r="W18" s="491"/>
      <c r="X18" s="491"/>
      <c r="Y18" s="491"/>
      <c r="Z18" s="491"/>
      <c r="AA18" s="491"/>
      <c r="AB18" s="491"/>
      <c r="AC18" s="491"/>
      <c r="AD18" s="491"/>
      <c r="AE18" s="488"/>
      <c r="AF18" s="488"/>
      <c r="AG18" s="488"/>
      <c r="AH18" s="488"/>
      <c r="AI18" s="424"/>
      <c r="AJ18" s="439"/>
      <c r="AK18" s="424"/>
      <c r="AL18" s="439"/>
      <c r="AM18" s="424"/>
      <c r="AN18" s="439"/>
      <c r="AO18" s="424"/>
      <c r="AP18" s="439"/>
      <c r="AQ18" s="424"/>
      <c r="AR18" s="12"/>
    </row>
    <row r="19" spans="1:44" ht="22.5" customHeight="1" thickBot="1" x14ac:dyDescent="0.3">
      <c r="A19" s="415"/>
      <c r="B19" s="415"/>
      <c r="C19" s="413"/>
      <c r="D19" s="416"/>
      <c r="E19" s="506"/>
      <c r="F19" s="497"/>
      <c r="G19" s="464"/>
      <c r="H19" s="148"/>
      <c r="I19" s="149">
        <f>SUM(I14:I18)</f>
        <v>1</v>
      </c>
      <c r="J19" s="464"/>
      <c r="K19" s="500"/>
      <c r="L19" s="464"/>
      <c r="M19" s="464"/>
      <c r="N19" s="464"/>
      <c r="O19" s="495"/>
      <c r="P19" s="480"/>
      <c r="Q19" s="455"/>
      <c r="R19" s="455"/>
      <c r="S19" s="492"/>
      <c r="T19" s="492"/>
      <c r="U19" s="492"/>
      <c r="V19" s="492"/>
      <c r="W19" s="492"/>
      <c r="X19" s="492"/>
      <c r="Y19" s="492"/>
      <c r="Z19" s="492"/>
      <c r="AA19" s="492"/>
      <c r="AB19" s="492"/>
      <c r="AC19" s="492"/>
      <c r="AD19" s="492"/>
      <c r="AE19" s="489"/>
      <c r="AF19" s="489"/>
      <c r="AG19" s="489"/>
      <c r="AH19" s="489"/>
      <c r="AI19" s="425"/>
      <c r="AJ19" s="440"/>
      <c r="AK19" s="425"/>
      <c r="AL19" s="440"/>
      <c r="AM19" s="425"/>
      <c r="AN19" s="440"/>
      <c r="AO19" s="425"/>
      <c r="AP19" s="440"/>
      <c r="AQ19" s="425"/>
      <c r="AR19" s="12"/>
    </row>
    <row r="20" spans="1:44" ht="27.75" customHeight="1" x14ac:dyDescent="0.25">
      <c r="A20" s="415"/>
      <c r="B20" s="415"/>
      <c r="C20" s="414" t="s">
        <v>108</v>
      </c>
      <c r="D20" s="456"/>
      <c r="E20" s="459">
        <v>0.05</v>
      </c>
      <c r="F20" s="462" t="s">
        <v>116</v>
      </c>
      <c r="G20" s="444"/>
      <c r="H20" s="150" t="s">
        <v>106</v>
      </c>
      <c r="I20" s="145">
        <v>0.2</v>
      </c>
      <c r="J20" s="447" t="s">
        <v>101</v>
      </c>
      <c r="K20" s="481" t="s">
        <v>210</v>
      </c>
      <c r="L20" s="484" t="s">
        <v>117</v>
      </c>
      <c r="M20" s="447"/>
      <c r="N20" s="462" t="s">
        <v>115</v>
      </c>
      <c r="O20" s="478">
        <v>0</v>
      </c>
      <c r="P20" s="478">
        <v>0</v>
      </c>
      <c r="Q20" s="453" t="s">
        <v>50</v>
      </c>
      <c r="R20" s="453" t="s">
        <v>49</v>
      </c>
      <c r="S20" s="441"/>
      <c r="T20" s="441"/>
      <c r="U20" s="441"/>
      <c r="V20" s="441"/>
      <c r="W20" s="441"/>
      <c r="X20" s="441"/>
      <c r="Y20" s="441"/>
      <c r="Z20" s="441"/>
      <c r="AA20" s="441"/>
      <c r="AB20" s="441"/>
      <c r="AC20" s="441"/>
      <c r="AD20" s="441"/>
      <c r="AE20" s="435"/>
      <c r="AF20" s="435"/>
      <c r="AG20" s="435"/>
      <c r="AH20" s="435"/>
      <c r="AI20" s="423" t="e">
        <f>1/K20</f>
        <v>#VALUE!</v>
      </c>
      <c r="AJ20" s="438"/>
      <c r="AK20" s="423" t="e">
        <f>1/M20</f>
        <v>#DIV/0!</v>
      </c>
      <c r="AL20" s="426"/>
      <c r="AM20" s="423" t="e">
        <f>1/O20</f>
        <v>#DIV/0!</v>
      </c>
      <c r="AN20" s="151"/>
      <c r="AO20" s="423" t="e">
        <f>1/Q20</f>
        <v>#VALUE!</v>
      </c>
      <c r="AP20" s="475"/>
      <c r="AQ20" s="423" t="e">
        <f>SUM(AI20+AK20+AM20+AO20)</f>
        <v>#VALUE!</v>
      </c>
      <c r="AR20" s="12"/>
    </row>
    <row r="21" spans="1:44" ht="27.75" customHeight="1" x14ac:dyDescent="0.25">
      <c r="A21" s="415"/>
      <c r="B21" s="415"/>
      <c r="C21" s="415"/>
      <c r="D21" s="457"/>
      <c r="E21" s="460"/>
      <c r="F21" s="463"/>
      <c r="G21" s="445"/>
      <c r="H21" s="150" t="s">
        <v>100</v>
      </c>
      <c r="I21" s="145">
        <v>0.2</v>
      </c>
      <c r="J21" s="448"/>
      <c r="K21" s="482"/>
      <c r="L21" s="485"/>
      <c r="M21" s="448"/>
      <c r="N21" s="463"/>
      <c r="O21" s="479"/>
      <c r="P21" s="479"/>
      <c r="Q21" s="454"/>
      <c r="R21" s="454"/>
      <c r="S21" s="442"/>
      <c r="T21" s="442"/>
      <c r="U21" s="442"/>
      <c r="V21" s="442"/>
      <c r="W21" s="442"/>
      <c r="X21" s="442"/>
      <c r="Y21" s="442"/>
      <c r="Z21" s="442"/>
      <c r="AA21" s="442"/>
      <c r="AB21" s="442"/>
      <c r="AC21" s="442"/>
      <c r="AD21" s="442"/>
      <c r="AE21" s="436"/>
      <c r="AF21" s="436"/>
      <c r="AG21" s="436"/>
      <c r="AH21" s="436"/>
      <c r="AI21" s="424"/>
      <c r="AJ21" s="439"/>
      <c r="AK21" s="424"/>
      <c r="AL21" s="427"/>
      <c r="AM21" s="424"/>
      <c r="AN21" s="476"/>
      <c r="AO21" s="424"/>
      <c r="AP21" s="476"/>
      <c r="AQ21" s="424"/>
      <c r="AR21" s="12"/>
    </row>
    <row r="22" spans="1:44" ht="27.75" customHeight="1" x14ac:dyDescent="0.25">
      <c r="A22" s="415"/>
      <c r="B22" s="415"/>
      <c r="C22" s="415"/>
      <c r="D22" s="457"/>
      <c r="E22" s="460"/>
      <c r="F22" s="463"/>
      <c r="G22" s="445"/>
      <c r="H22" s="150" t="s">
        <v>45</v>
      </c>
      <c r="I22" s="145">
        <v>0.2</v>
      </c>
      <c r="J22" s="448"/>
      <c r="K22" s="482"/>
      <c r="L22" s="485"/>
      <c r="M22" s="448"/>
      <c r="N22" s="463"/>
      <c r="O22" s="479"/>
      <c r="P22" s="479"/>
      <c r="Q22" s="454"/>
      <c r="R22" s="454"/>
      <c r="S22" s="442"/>
      <c r="T22" s="442"/>
      <c r="U22" s="442"/>
      <c r="V22" s="442"/>
      <c r="W22" s="442"/>
      <c r="X22" s="442"/>
      <c r="Y22" s="442"/>
      <c r="Z22" s="442"/>
      <c r="AA22" s="442"/>
      <c r="AB22" s="442"/>
      <c r="AC22" s="442"/>
      <c r="AD22" s="442"/>
      <c r="AE22" s="436"/>
      <c r="AF22" s="436"/>
      <c r="AG22" s="436"/>
      <c r="AH22" s="436"/>
      <c r="AI22" s="424"/>
      <c r="AJ22" s="439"/>
      <c r="AK22" s="424"/>
      <c r="AL22" s="427"/>
      <c r="AM22" s="424"/>
      <c r="AN22" s="476"/>
      <c r="AO22" s="424"/>
      <c r="AP22" s="476"/>
      <c r="AQ22" s="424"/>
      <c r="AR22" s="12"/>
    </row>
    <row r="23" spans="1:44" ht="27.75" customHeight="1" x14ac:dyDescent="0.25">
      <c r="A23" s="415"/>
      <c r="B23" s="415"/>
      <c r="C23" s="415"/>
      <c r="D23" s="457"/>
      <c r="E23" s="460"/>
      <c r="F23" s="463"/>
      <c r="G23" s="445"/>
      <c r="H23" s="150" t="s">
        <v>105</v>
      </c>
      <c r="I23" s="145">
        <v>0.2</v>
      </c>
      <c r="J23" s="448"/>
      <c r="K23" s="482"/>
      <c r="L23" s="485"/>
      <c r="M23" s="448"/>
      <c r="N23" s="463"/>
      <c r="O23" s="479"/>
      <c r="P23" s="479"/>
      <c r="Q23" s="454"/>
      <c r="R23" s="454"/>
      <c r="S23" s="442"/>
      <c r="T23" s="442"/>
      <c r="U23" s="442"/>
      <c r="V23" s="442"/>
      <c r="W23" s="442"/>
      <c r="X23" s="442"/>
      <c r="Y23" s="442"/>
      <c r="Z23" s="442"/>
      <c r="AA23" s="442"/>
      <c r="AB23" s="442"/>
      <c r="AC23" s="442"/>
      <c r="AD23" s="442"/>
      <c r="AE23" s="436"/>
      <c r="AF23" s="436"/>
      <c r="AG23" s="436"/>
      <c r="AH23" s="436"/>
      <c r="AI23" s="424"/>
      <c r="AJ23" s="439"/>
      <c r="AK23" s="424"/>
      <c r="AL23" s="427"/>
      <c r="AM23" s="424"/>
      <c r="AN23" s="476"/>
      <c r="AO23" s="424"/>
      <c r="AP23" s="476"/>
      <c r="AQ23" s="424"/>
      <c r="AR23" s="12"/>
    </row>
    <row r="24" spans="1:44" ht="38.25" customHeight="1" thickBot="1" x14ac:dyDescent="0.3">
      <c r="A24" s="415"/>
      <c r="B24" s="415"/>
      <c r="C24" s="415"/>
      <c r="D24" s="457"/>
      <c r="E24" s="460"/>
      <c r="F24" s="463"/>
      <c r="G24" s="445"/>
      <c r="H24" s="152" t="s">
        <v>46</v>
      </c>
      <c r="I24" s="147">
        <v>0.2</v>
      </c>
      <c r="J24" s="448"/>
      <c r="K24" s="482"/>
      <c r="L24" s="485"/>
      <c r="M24" s="448"/>
      <c r="N24" s="463"/>
      <c r="O24" s="479"/>
      <c r="P24" s="479"/>
      <c r="Q24" s="454"/>
      <c r="R24" s="454"/>
      <c r="S24" s="442"/>
      <c r="T24" s="442"/>
      <c r="U24" s="442"/>
      <c r="V24" s="442"/>
      <c r="W24" s="442"/>
      <c r="X24" s="442"/>
      <c r="Y24" s="442"/>
      <c r="Z24" s="442"/>
      <c r="AA24" s="442"/>
      <c r="AB24" s="442"/>
      <c r="AC24" s="442"/>
      <c r="AD24" s="442"/>
      <c r="AE24" s="436"/>
      <c r="AF24" s="436"/>
      <c r="AG24" s="436"/>
      <c r="AH24" s="436"/>
      <c r="AI24" s="424"/>
      <c r="AJ24" s="439"/>
      <c r="AK24" s="424"/>
      <c r="AL24" s="427"/>
      <c r="AM24" s="424"/>
      <c r="AN24" s="476"/>
      <c r="AO24" s="424"/>
      <c r="AP24" s="476"/>
      <c r="AQ24" s="424"/>
      <c r="AR24" s="12"/>
    </row>
    <row r="25" spans="1:44" ht="21.75" customHeight="1" thickBot="1" x14ac:dyDescent="0.3">
      <c r="A25" s="415"/>
      <c r="B25" s="415"/>
      <c r="C25" s="415"/>
      <c r="D25" s="457"/>
      <c r="E25" s="461"/>
      <c r="F25" s="464"/>
      <c r="G25" s="446"/>
      <c r="H25" s="153"/>
      <c r="I25" s="149">
        <f>SUM(I20:I24)</f>
        <v>1</v>
      </c>
      <c r="J25" s="449"/>
      <c r="K25" s="483"/>
      <c r="L25" s="486"/>
      <c r="M25" s="449"/>
      <c r="N25" s="464"/>
      <c r="O25" s="480"/>
      <c r="P25" s="480"/>
      <c r="Q25" s="455"/>
      <c r="R25" s="455"/>
      <c r="S25" s="443"/>
      <c r="T25" s="443"/>
      <c r="U25" s="443"/>
      <c r="V25" s="443"/>
      <c r="W25" s="443"/>
      <c r="X25" s="443"/>
      <c r="Y25" s="443"/>
      <c r="Z25" s="443"/>
      <c r="AA25" s="443"/>
      <c r="AB25" s="443"/>
      <c r="AC25" s="443"/>
      <c r="AD25" s="443"/>
      <c r="AE25" s="437"/>
      <c r="AF25" s="437"/>
      <c r="AG25" s="437"/>
      <c r="AH25" s="437"/>
      <c r="AI25" s="425"/>
      <c r="AJ25" s="440"/>
      <c r="AK25" s="425"/>
      <c r="AL25" s="428"/>
      <c r="AM25" s="425"/>
      <c r="AN25" s="477"/>
      <c r="AO25" s="425"/>
      <c r="AP25" s="477"/>
      <c r="AQ25" s="425"/>
      <c r="AR25" s="12"/>
    </row>
    <row r="26" spans="1:44" ht="67.5" customHeight="1" x14ac:dyDescent="0.25">
      <c r="A26" s="546" t="s">
        <v>110</v>
      </c>
      <c r="B26" s="546" t="s">
        <v>111</v>
      </c>
      <c r="C26" s="546" t="s">
        <v>108</v>
      </c>
      <c r="D26" s="456"/>
      <c r="E26" s="734"/>
      <c r="F26" s="338" t="s">
        <v>486</v>
      </c>
      <c r="G26" s="606" t="s">
        <v>487</v>
      </c>
      <c r="H26" s="287" t="s">
        <v>488</v>
      </c>
      <c r="I26" s="145">
        <v>0.15</v>
      </c>
      <c r="J26" s="288" t="s">
        <v>489</v>
      </c>
      <c r="K26" s="289" t="s">
        <v>490</v>
      </c>
      <c r="L26" s="289" t="s">
        <v>490</v>
      </c>
      <c r="M26" s="597" t="s">
        <v>491</v>
      </c>
      <c r="N26" s="597"/>
      <c r="O26" s="603">
        <v>0</v>
      </c>
      <c r="P26" s="603">
        <v>0</v>
      </c>
      <c r="Q26" s="582" t="s">
        <v>48</v>
      </c>
      <c r="R26" s="582" t="s">
        <v>49</v>
      </c>
      <c r="S26" s="552"/>
      <c r="T26" s="552"/>
      <c r="U26" s="552"/>
      <c r="V26" s="552"/>
      <c r="W26" s="552"/>
      <c r="X26" s="552"/>
      <c r="Y26" s="552"/>
      <c r="Z26" s="552"/>
      <c r="AA26" s="552"/>
      <c r="AB26" s="552"/>
      <c r="AC26" s="552"/>
      <c r="AD26" s="552"/>
      <c r="AE26" s="564"/>
      <c r="AF26" s="564"/>
      <c r="AG26" s="564"/>
      <c r="AH26" s="564"/>
      <c r="AI26" s="429" t="e">
        <f>1/K26</f>
        <v>#VALUE!</v>
      </c>
      <c r="AJ26" s="567"/>
      <c r="AK26" s="429" t="e">
        <f>1/M26</f>
        <v>#VALUE!</v>
      </c>
      <c r="AL26" s="570"/>
      <c r="AM26" s="429" t="e">
        <f>1/O26</f>
        <v>#DIV/0!</v>
      </c>
      <c r="AN26" s="181"/>
      <c r="AO26" s="429" t="e">
        <f>1/Q26</f>
        <v>#VALUE!</v>
      </c>
      <c r="AP26" s="432"/>
      <c r="AQ26" s="429" t="e">
        <f>SUM(AI26+AK26+AM26+AO26)</f>
        <v>#VALUE!</v>
      </c>
      <c r="AR26" s="12"/>
    </row>
    <row r="27" spans="1:44" ht="64.5" customHeight="1" x14ac:dyDescent="0.25">
      <c r="A27" s="547"/>
      <c r="B27" s="547"/>
      <c r="C27" s="547"/>
      <c r="D27" s="457"/>
      <c r="E27" s="735"/>
      <c r="F27" s="338"/>
      <c r="G27" s="607"/>
      <c r="H27" s="180" t="s">
        <v>492</v>
      </c>
      <c r="I27" s="145">
        <v>0.15</v>
      </c>
      <c r="J27" s="291" t="s">
        <v>493</v>
      </c>
      <c r="K27" s="289" t="s">
        <v>494</v>
      </c>
      <c r="L27" s="289" t="s">
        <v>494</v>
      </c>
      <c r="M27" s="597"/>
      <c r="N27" s="597"/>
      <c r="O27" s="433"/>
      <c r="P27" s="433"/>
      <c r="Q27" s="588"/>
      <c r="R27" s="588"/>
      <c r="S27" s="553"/>
      <c r="T27" s="553"/>
      <c r="U27" s="553"/>
      <c r="V27" s="553"/>
      <c r="W27" s="553"/>
      <c r="X27" s="553"/>
      <c r="Y27" s="553"/>
      <c r="Z27" s="553"/>
      <c r="AA27" s="553"/>
      <c r="AB27" s="553"/>
      <c r="AC27" s="553"/>
      <c r="AD27" s="553"/>
      <c r="AE27" s="565"/>
      <c r="AF27" s="565"/>
      <c r="AG27" s="565"/>
      <c r="AH27" s="565"/>
      <c r="AI27" s="430"/>
      <c r="AJ27" s="568"/>
      <c r="AK27" s="430"/>
      <c r="AL27" s="571"/>
      <c r="AM27" s="430"/>
      <c r="AN27" s="433"/>
      <c r="AO27" s="430"/>
      <c r="AP27" s="433"/>
      <c r="AQ27" s="430"/>
      <c r="AR27" s="12"/>
    </row>
    <row r="28" spans="1:44" ht="73.5" customHeight="1" x14ac:dyDescent="0.25">
      <c r="A28" s="547"/>
      <c r="B28" s="547"/>
      <c r="C28" s="547"/>
      <c r="D28" s="457"/>
      <c r="E28" s="735"/>
      <c r="F28" s="338"/>
      <c r="G28" s="607"/>
      <c r="H28" s="292" t="s">
        <v>495</v>
      </c>
      <c r="I28" s="145">
        <v>0.1</v>
      </c>
      <c r="J28" s="293" t="s">
        <v>496</v>
      </c>
      <c r="K28" s="289" t="s">
        <v>497</v>
      </c>
      <c r="L28" s="289" t="s">
        <v>497</v>
      </c>
      <c r="M28" s="597"/>
      <c r="N28" s="597"/>
      <c r="O28" s="433"/>
      <c r="P28" s="433"/>
      <c r="Q28" s="588"/>
      <c r="R28" s="588"/>
      <c r="S28" s="553"/>
      <c r="T28" s="553"/>
      <c r="U28" s="553"/>
      <c r="V28" s="553"/>
      <c r="W28" s="553"/>
      <c r="X28" s="553"/>
      <c r="Y28" s="553"/>
      <c r="Z28" s="553"/>
      <c r="AA28" s="553"/>
      <c r="AB28" s="553"/>
      <c r="AC28" s="553"/>
      <c r="AD28" s="553"/>
      <c r="AE28" s="565"/>
      <c r="AF28" s="565"/>
      <c r="AG28" s="565"/>
      <c r="AH28" s="565"/>
      <c r="AI28" s="430"/>
      <c r="AJ28" s="568"/>
      <c r="AK28" s="430"/>
      <c r="AL28" s="571"/>
      <c r="AM28" s="430"/>
      <c r="AN28" s="433"/>
      <c r="AO28" s="430"/>
      <c r="AP28" s="433"/>
      <c r="AQ28" s="430"/>
      <c r="AR28" s="12"/>
    </row>
    <row r="29" spans="1:44" ht="73.5" customHeight="1" x14ac:dyDescent="0.25">
      <c r="A29" s="547"/>
      <c r="B29" s="547"/>
      <c r="C29" s="547"/>
      <c r="D29" s="457"/>
      <c r="E29" s="735"/>
      <c r="F29" s="338"/>
      <c r="G29" s="607"/>
      <c r="H29" s="180" t="s">
        <v>498</v>
      </c>
      <c r="I29" s="145">
        <v>0.1</v>
      </c>
      <c r="J29" s="294" t="s">
        <v>499</v>
      </c>
      <c r="K29" s="295" t="s">
        <v>500</v>
      </c>
      <c r="L29" s="295" t="s">
        <v>500</v>
      </c>
      <c r="M29" s="597"/>
      <c r="N29" s="597"/>
      <c r="O29" s="433"/>
      <c r="P29" s="433"/>
      <c r="Q29" s="588"/>
      <c r="R29" s="588"/>
      <c r="S29" s="553"/>
      <c r="T29" s="553"/>
      <c r="U29" s="553"/>
      <c r="V29" s="553"/>
      <c r="W29" s="553"/>
      <c r="X29" s="553"/>
      <c r="Y29" s="553"/>
      <c r="Z29" s="553"/>
      <c r="AA29" s="553"/>
      <c r="AB29" s="553"/>
      <c r="AC29" s="553"/>
      <c r="AD29" s="553"/>
      <c r="AE29" s="565"/>
      <c r="AF29" s="565"/>
      <c r="AG29" s="565"/>
      <c r="AH29" s="565"/>
      <c r="AI29" s="430"/>
      <c r="AJ29" s="568"/>
      <c r="AK29" s="430"/>
      <c r="AL29" s="571"/>
      <c r="AM29" s="430"/>
      <c r="AN29" s="433"/>
      <c r="AO29" s="430"/>
      <c r="AP29" s="433"/>
      <c r="AQ29" s="430"/>
      <c r="AR29" s="12"/>
    </row>
    <row r="30" spans="1:44" ht="73.5" customHeight="1" x14ac:dyDescent="0.25">
      <c r="A30" s="547"/>
      <c r="B30" s="547"/>
      <c r="C30" s="547"/>
      <c r="D30" s="457"/>
      <c r="E30" s="735"/>
      <c r="F30" s="338"/>
      <c r="G30" s="607"/>
      <c r="H30" s="296" t="s">
        <v>501</v>
      </c>
      <c r="I30" s="145">
        <v>0.15</v>
      </c>
      <c r="J30" s="294" t="s">
        <v>502</v>
      </c>
      <c r="K30" s="295" t="s">
        <v>503</v>
      </c>
      <c r="L30" s="295" t="s">
        <v>503</v>
      </c>
      <c r="M30" s="597"/>
      <c r="N30" s="597"/>
      <c r="O30" s="433"/>
      <c r="P30" s="433"/>
      <c r="Q30" s="588"/>
      <c r="R30" s="588"/>
      <c r="S30" s="553"/>
      <c r="T30" s="553"/>
      <c r="U30" s="553"/>
      <c r="V30" s="553"/>
      <c r="W30" s="553"/>
      <c r="X30" s="553"/>
      <c r="Y30" s="553"/>
      <c r="Z30" s="553"/>
      <c r="AA30" s="553"/>
      <c r="AB30" s="553"/>
      <c r="AC30" s="553"/>
      <c r="AD30" s="553"/>
      <c r="AE30" s="565"/>
      <c r="AF30" s="565"/>
      <c r="AG30" s="565"/>
      <c r="AH30" s="565"/>
      <c r="AI30" s="430"/>
      <c r="AJ30" s="568"/>
      <c r="AK30" s="430"/>
      <c r="AL30" s="571"/>
      <c r="AM30" s="430"/>
      <c r="AN30" s="433"/>
      <c r="AO30" s="430"/>
      <c r="AP30" s="433"/>
      <c r="AQ30" s="430"/>
      <c r="AR30" s="12"/>
    </row>
    <row r="31" spans="1:44" ht="67.5" customHeight="1" x14ac:dyDescent="0.25">
      <c r="A31" s="547"/>
      <c r="B31" s="547"/>
      <c r="C31" s="547"/>
      <c r="D31" s="457"/>
      <c r="E31" s="735"/>
      <c r="F31" s="338"/>
      <c r="G31" s="607"/>
      <c r="H31" s="296" t="s">
        <v>504</v>
      </c>
      <c r="I31" s="145">
        <v>0.15</v>
      </c>
      <c r="J31" s="189" t="s">
        <v>505</v>
      </c>
      <c r="K31" s="289" t="s">
        <v>506</v>
      </c>
      <c r="L31" s="289" t="s">
        <v>506</v>
      </c>
      <c r="M31" s="597"/>
      <c r="N31" s="597"/>
      <c r="O31" s="433"/>
      <c r="P31" s="433"/>
      <c r="Q31" s="588"/>
      <c r="R31" s="588"/>
      <c r="S31" s="553"/>
      <c r="T31" s="553"/>
      <c r="U31" s="553"/>
      <c r="V31" s="553"/>
      <c r="W31" s="553"/>
      <c r="X31" s="553"/>
      <c r="Y31" s="553"/>
      <c r="Z31" s="553"/>
      <c r="AA31" s="553"/>
      <c r="AB31" s="553"/>
      <c r="AC31" s="553"/>
      <c r="AD31" s="553"/>
      <c r="AE31" s="565"/>
      <c r="AF31" s="565"/>
      <c r="AG31" s="565"/>
      <c r="AH31" s="565"/>
      <c r="AI31" s="430"/>
      <c r="AJ31" s="568"/>
      <c r="AK31" s="430"/>
      <c r="AL31" s="571"/>
      <c r="AM31" s="430"/>
      <c r="AN31" s="433"/>
      <c r="AO31" s="430"/>
      <c r="AP31" s="433"/>
      <c r="AQ31" s="430"/>
      <c r="AR31" s="12"/>
    </row>
    <row r="32" spans="1:44" ht="79.5" customHeight="1" thickBot="1" x14ac:dyDescent="0.3">
      <c r="A32" s="547"/>
      <c r="B32" s="547"/>
      <c r="C32" s="547"/>
      <c r="D32" s="457"/>
      <c r="E32" s="735"/>
      <c r="F32" s="338"/>
      <c r="G32" s="607"/>
      <c r="H32" s="297" t="s">
        <v>507</v>
      </c>
      <c r="I32" s="147">
        <v>0.2</v>
      </c>
      <c r="J32" s="189" t="s">
        <v>508</v>
      </c>
      <c r="K32" s="289" t="s">
        <v>509</v>
      </c>
      <c r="L32" s="289" t="s">
        <v>509</v>
      </c>
      <c r="M32" s="597"/>
      <c r="N32" s="597"/>
      <c r="O32" s="433"/>
      <c r="P32" s="433"/>
      <c r="Q32" s="588"/>
      <c r="R32" s="588"/>
      <c r="S32" s="553"/>
      <c r="T32" s="553"/>
      <c r="U32" s="553"/>
      <c r="V32" s="553"/>
      <c r="W32" s="553"/>
      <c r="X32" s="553"/>
      <c r="Y32" s="553"/>
      <c r="Z32" s="553"/>
      <c r="AA32" s="553"/>
      <c r="AB32" s="553"/>
      <c r="AC32" s="553"/>
      <c r="AD32" s="553"/>
      <c r="AE32" s="565"/>
      <c r="AF32" s="565"/>
      <c r="AG32" s="565"/>
      <c r="AH32" s="565"/>
      <c r="AI32" s="430"/>
      <c r="AJ32" s="568"/>
      <c r="AK32" s="430"/>
      <c r="AL32" s="571"/>
      <c r="AM32" s="430"/>
      <c r="AN32" s="433"/>
      <c r="AO32" s="430"/>
      <c r="AP32" s="433"/>
      <c r="AQ32" s="430"/>
      <c r="AR32" s="12"/>
    </row>
    <row r="33" spans="1:44" ht="30" customHeight="1" thickBot="1" x14ac:dyDescent="0.3">
      <c r="A33" s="548"/>
      <c r="B33" s="548"/>
      <c r="C33" s="548"/>
      <c r="D33" s="458"/>
      <c r="E33" s="736"/>
      <c r="F33" s="338"/>
      <c r="G33" s="608"/>
      <c r="H33" s="272"/>
      <c r="I33" s="332">
        <f>SUM(I26:I32)</f>
        <v>1</v>
      </c>
      <c r="J33" s="189"/>
      <c r="K33" s="195"/>
      <c r="L33" s="298"/>
      <c r="M33" s="597"/>
      <c r="N33" s="597"/>
      <c r="O33" s="434"/>
      <c r="P33" s="434"/>
      <c r="Q33" s="583"/>
      <c r="R33" s="583"/>
      <c r="S33" s="554"/>
      <c r="T33" s="554"/>
      <c r="U33" s="554"/>
      <c r="V33" s="554"/>
      <c r="W33" s="554"/>
      <c r="X33" s="554"/>
      <c r="Y33" s="554"/>
      <c r="Z33" s="554"/>
      <c r="AA33" s="554"/>
      <c r="AB33" s="554"/>
      <c r="AC33" s="554"/>
      <c r="AD33" s="554"/>
      <c r="AE33" s="566"/>
      <c r="AF33" s="566"/>
      <c r="AG33" s="566"/>
      <c r="AH33" s="566"/>
      <c r="AI33" s="431"/>
      <c r="AJ33" s="569"/>
      <c r="AK33" s="431"/>
      <c r="AL33" s="572"/>
      <c r="AM33" s="431"/>
      <c r="AN33" s="434"/>
      <c r="AO33" s="431"/>
      <c r="AP33" s="434"/>
      <c r="AQ33" s="431"/>
      <c r="AR33" s="12"/>
    </row>
    <row r="34" spans="1:44" ht="80.25" customHeight="1" x14ac:dyDescent="0.25">
      <c r="A34" s="546" t="s">
        <v>742</v>
      </c>
      <c r="B34" s="546" t="s">
        <v>736</v>
      </c>
      <c r="C34" s="546" t="s">
        <v>737</v>
      </c>
      <c r="D34" s="546" t="s">
        <v>738</v>
      </c>
      <c r="E34" s="290"/>
      <c r="F34" s="343" t="s">
        <v>510</v>
      </c>
      <c r="G34" s="343" t="s">
        <v>511</v>
      </c>
      <c r="H34" s="180" t="s">
        <v>512</v>
      </c>
      <c r="I34" s="299">
        <v>0.35</v>
      </c>
      <c r="J34" s="561" t="s">
        <v>513</v>
      </c>
      <c r="K34" s="594" t="s">
        <v>514</v>
      </c>
      <c r="L34" s="575" t="s">
        <v>515</v>
      </c>
      <c r="M34" s="561" t="s">
        <v>516</v>
      </c>
      <c r="N34" s="561" t="s">
        <v>517</v>
      </c>
      <c r="O34" s="432">
        <v>0</v>
      </c>
      <c r="P34" s="432">
        <v>0.05</v>
      </c>
      <c r="Q34" s="432" t="s">
        <v>48</v>
      </c>
      <c r="R34" s="432" t="s">
        <v>49</v>
      </c>
      <c r="S34" s="240"/>
      <c r="T34" s="240"/>
      <c r="U34" s="240"/>
      <c r="V34" s="240"/>
      <c r="W34" s="240"/>
      <c r="X34" s="240"/>
      <c r="Y34" s="240"/>
      <c r="Z34" s="240"/>
      <c r="AA34" s="240"/>
      <c r="AB34" s="240"/>
      <c r="AC34" s="240"/>
      <c r="AD34" s="240"/>
      <c r="AE34" s="245"/>
      <c r="AF34" s="245"/>
      <c r="AG34" s="245"/>
      <c r="AH34" s="245"/>
      <c r="AI34" s="429"/>
      <c r="AJ34" s="725"/>
      <c r="AK34" s="429"/>
      <c r="AL34" s="432"/>
      <c r="AM34" s="429"/>
      <c r="AN34" s="432"/>
      <c r="AO34" s="429"/>
      <c r="AP34" s="244"/>
      <c r="AQ34" s="429"/>
      <c r="AR34" s="12"/>
    </row>
    <row r="35" spans="1:44" ht="30" customHeight="1" x14ac:dyDescent="0.25">
      <c r="A35" s="547"/>
      <c r="B35" s="547"/>
      <c r="C35" s="547"/>
      <c r="D35" s="547"/>
      <c r="E35" s="290"/>
      <c r="F35" s="592"/>
      <c r="G35" s="592"/>
      <c r="H35" s="180" t="s">
        <v>518</v>
      </c>
      <c r="I35" s="299">
        <v>0.35</v>
      </c>
      <c r="J35" s="562"/>
      <c r="K35" s="595"/>
      <c r="L35" s="602"/>
      <c r="M35" s="562"/>
      <c r="N35" s="562"/>
      <c r="O35" s="433"/>
      <c r="P35" s="433"/>
      <c r="Q35" s="433"/>
      <c r="R35" s="433"/>
      <c r="S35" s="240"/>
      <c r="T35" s="240"/>
      <c r="U35" s="240"/>
      <c r="V35" s="240"/>
      <c r="W35" s="240"/>
      <c r="X35" s="240"/>
      <c r="Y35" s="240"/>
      <c r="Z35" s="240"/>
      <c r="AA35" s="240"/>
      <c r="AB35" s="240"/>
      <c r="AC35" s="240"/>
      <c r="AD35" s="240"/>
      <c r="AE35" s="245"/>
      <c r="AF35" s="245"/>
      <c r="AG35" s="245"/>
      <c r="AH35" s="245"/>
      <c r="AI35" s="430"/>
      <c r="AJ35" s="726"/>
      <c r="AK35" s="430"/>
      <c r="AL35" s="433"/>
      <c r="AM35" s="430"/>
      <c r="AN35" s="433"/>
      <c r="AO35" s="430"/>
      <c r="AP35" s="244"/>
      <c r="AQ35" s="430"/>
      <c r="AR35" s="12"/>
    </row>
    <row r="36" spans="1:44" ht="30" customHeight="1" x14ac:dyDescent="0.25">
      <c r="A36" s="547"/>
      <c r="B36" s="547"/>
      <c r="C36" s="547"/>
      <c r="D36" s="547"/>
      <c r="E36" s="290"/>
      <c r="F36" s="592"/>
      <c r="G36" s="592"/>
      <c r="H36" s="180" t="s">
        <v>519</v>
      </c>
      <c r="I36" s="299">
        <v>0.4</v>
      </c>
      <c r="J36" s="562"/>
      <c r="K36" s="595"/>
      <c r="L36" s="602"/>
      <c r="M36" s="562"/>
      <c r="N36" s="562"/>
      <c r="O36" s="433"/>
      <c r="P36" s="433"/>
      <c r="Q36" s="433"/>
      <c r="R36" s="433"/>
      <c r="S36" s="240"/>
      <c r="T36" s="240"/>
      <c r="U36" s="240"/>
      <c r="V36" s="240"/>
      <c r="W36" s="240"/>
      <c r="X36" s="240"/>
      <c r="Y36" s="240"/>
      <c r="Z36" s="240"/>
      <c r="AA36" s="240"/>
      <c r="AB36" s="240"/>
      <c r="AC36" s="240"/>
      <c r="AD36" s="240"/>
      <c r="AE36" s="245"/>
      <c r="AF36" s="245"/>
      <c r="AG36" s="245"/>
      <c r="AH36" s="245"/>
      <c r="AI36" s="430"/>
      <c r="AJ36" s="726"/>
      <c r="AK36" s="430"/>
      <c r="AL36" s="433"/>
      <c r="AM36" s="430"/>
      <c r="AN36" s="433"/>
      <c r="AO36" s="430"/>
      <c r="AP36" s="244"/>
      <c r="AQ36" s="430"/>
      <c r="AR36" s="12"/>
    </row>
    <row r="37" spans="1:44" ht="30" customHeight="1" x14ac:dyDescent="0.25">
      <c r="A37" s="723"/>
      <c r="B37" s="723"/>
      <c r="C37" s="723"/>
      <c r="D37" s="723"/>
      <c r="E37" s="290"/>
      <c r="F37" s="592"/>
      <c r="G37" s="592"/>
      <c r="I37" s="331">
        <v>1</v>
      </c>
      <c r="J37" s="563"/>
      <c r="K37" s="596"/>
      <c r="L37" s="576"/>
      <c r="M37" s="563"/>
      <c r="N37" s="563"/>
      <c r="O37" s="434"/>
      <c r="P37" s="434"/>
      <c r="Q37" s="434"/>
      <c r="R37" s="434"/>
      <c r="S37" s="240"/>
      <c r="T37" s="240"/>
      <c r="U37" s="240"/>
      <c r="V37" s="240"/>
      <c r="W37" s="240"/>
      <c r="X37" s="240"/>
      <c r="Y37" s="240"/>
      <c r="Z37" s="240"/>
      <c r="AA37" s="240"/>
      <c r="AB37" s="240"/>
      <c r="AC37" s="240"/>
      <c r="AD37" s="240"/>
      <c r="AE37" s="245"/>
      <c r="AF37" s="245"/>
      <c r="AG37" s="245"/>
      <c r="AH37" s="245"/>
      <c r="AI37" s="431"/>
      <c r="AJ37" s="727"/>
      <c r="AK37" s="431"/>
      <c r="AL37" s="434"/>
      <c r="AM37" s="431"/>
      <c r="AN37" s="434"/>
      <c r="AO37" s="431"/>
      <c r="AP37" s="244"/>
      <c r="AQ37" s="431"/>
      <c r="AR37" s="12"/>
    </row>
    <row r="38" spans="1:44" ht="38.25" x14ac:dyDescent="0.25">
      <c r="A38" s="724" t="s">
        <v>110</v>
      </c>
      <c r="B38" s="724" t="s">
        <v>201</v>
      </c>
      <c r="C38" s="724" t="s">
        <v>739</v>
      </c>
      <c r="D38" s="724" t="s">
        <v>740</v>
      </c>
      <c r="E38" s="290"/>
      <c r="F38" s="343" t="s">
        <v>520</v>
      </c>
      <c r="G38" s="606" t="s">
        <v>521</v>
      </c>
      <c r="H38" s="302" t="s">
        <v>522</v>
      </c>
      <c r="I38" s="299">
        <v>0.15</v>
      </c>
      <c r="J38" s="303" t="s">
        <v>523</v>
      </c>
      <c r="K38" s="594" t="s">
        <v>524</v>
      </c>
      <c r="L38" s="180"/>
      <c r="M38" s="561" t="s">
        <v>525</v>
      </c>
      <c r="N38" s="561" t="s">
        <v>526</v>
      </c>
      <c r="O38" s="432">
        <v>0</v>
      </c>
      <c r="P38" s="432">
        <v>0</v>
      </c>
      <c r="Q38" s="432" t="s">
        <v>48</v>
      </c>
      <c r="R38" s="432" t="s">
        <v>527</v>
      </c>
      <c r="S38" s="240"/>
      <c r="T38" s="240"/>
      <c r="U38" s="240"/>
      <c r="V38" s="240"/>
      <c r="W38" s="240"/>
      <c r="X38" s="240"/>
      <c r="Y38" s="240"/>
      <c r="Z38" s="240"/>
      <c r="AA38" s="240"/>
      <c r="AB38" s="240"/>
      <c r="AC38" s="240"/>
      <c r="AD38" s="240"/>
      <c r="AE38" s="245"/>
      <c r="AF38" s="245"/>
      <c r="AG38" s="245"/>
      <c r="AH38" s="245"/>
      <c r="AI38" s="429"/>
      <c r="AJ38" s="725"/>
      <c r="AK38" s="243"/>
      <c r="AL38" s="725"/>
      <c r="AM38" s="243"/>
      <c r="AN38" s="725"/>
      <c r="AO38" s="243"/>
      <c r="AP38" s="244"/>
      <c r="AQ38" s="243"/>
      <c r="AR38" s="12"/>
    </row>
    <row r="39" spans="1:44" ht="45" x14ac:dyDescent="0.25">
      <c r="A39" s="547"/>
      <c r="B39" s="547"/>
      <c r="C39" s="547"/>
      <c r="D39" s="547"/>
      <c r="E39" s="290"/>
      <c r="F39" s="592"/>
      <c r="G39" s="607"/>
      <c r="H39" s="302" t="s">
        <v>528</v>
      </c>
      <c r="I39" s="299">
        <v>0.25</v>
      </c>
      <c r="J39" s="304" t="s">
        <v>529</v>
      </c>
      <c r="K39" s="595"/>
      <c r="L39" s="180"/>
      <c r="M39" s="562"/>
      <c r="N39" s="562"/>
      <c r="O39" s="433"/>
      <c r="P39" s="433"/>
      <c r="Q39" s="433"/>
      <c r="R39" s="433"/>
      <c r="S39" s="240"/>
      <c r="T39" s="240"/>
      <c r="U39" s="240"/>
      <c r="V39" s="240"/>
      <c r="W39" s="240"/>
      <c r="X39" s="240"/>
      <c r="Y39" s="240"/>
      <c r="Z39" s="240"/>
      <c r="AA39" s="240"/>
      <c r="AB39" s="240"/>
      <c r="AC39" s="240"/>
      <c r="AD39" s="240"/>
      <c r="AE39" s="245"/>
      <c r="AF39" s="245"/>
      <c r="AG39" s="245"/>
      <c r="AH39" s="245"/>
      <c r="AI39" s="430"/>
      <c r="AJ39" s="726"/>
      <c r="AK39" s="243"/>
      <c r="AL39" s="726"/>
      <c r="AM39" s="243"/>
      <c r="AN39" s="726"/>
      <c r="AO39" s="243"/>
      <c r="AP39" s="244"/>
      <c r="AQ39" s="243"/>
      <c r="AR39" s="12"/>
    </row>
    <row r="40" spans="1:44" ht="63.75" x14ac:dyDescent="0.25">
      <c r="A40" s="547"/>
      <c r="B40" s="547"/>
      <c r="C40" s="547"/>
      <c r="D40" s="547"/>
      <c r="E40" s="290"/>
      <c r="F40" s="592"/>
      <c r="G40" s="607"/>
      <c r="H40" s="302" t="s">
        <v>530</v>
      </c>
      <c r="I40" s="299">
        <v>0.15</v>
      </c>
      <c r="J40" s="304" t="s">
        <v>531</v>
      </c>
      <c r="K40" s="595"/>
      <c r="L40" s="180"/>
      <c r="M40" s="562"/>
      <c r="N40" s="562"/>
      <c r="O40" s="433"/>
      <c r="P40" s="433"/>
      <c r="Q40" s="433"/>
      <c r="R40" s="433"/>
      <c r="S40" s="240"/>
      <c r="T40" s="240"/>
      <c r="U40" s="240"/>
      <c r="V40" s="240"/>
      <c r="W40" s="240"/>
      <c r="X40" s="240"/>
      <c r="Y40" s="240"/>
      <c r="Z40" s="240"/>
      <c r="AA40" s="240"/>
      <c r="AB40" s="240"/>
      <c r="AC40" s="240"/>
      <c r="AD40" s="240"/>
      <c r="AE40" s="245"/>
      <c r="AF40" s="245"/>
      <c r="AG40" s="245"/>
      <c r="AH40" s="245"/>
      <c r="AI40" s="430"/>
      <c r="AJ40" s="726"/>
      <c r="AK40" s="243"/>
      <c r="AL40" s="726"/>
      <c r="AM40" s="243"/>
      <c r="AN40" s="726"/>
      <c r="AO40" s="243"/>
      <c r="AP40" s="244"/>
      <c r="AQ40" s="243"/>
      <c r="AR40" s="12"/>
    </row>
    <row r="41" spans="1:44" ht="38.25" x14ac:dyDescent="0.25">
      <c r="A41" s="547"/>
      <c r="B41" s="547"/>
      <c r="C41" s="547"/>
      <c r="D41" s="547"/>
      <c r="E41" s="290"/>
      <c r="F41" s="592"/>
      <c r="G41" s="607"/>
      <c r="H41" s="302" t="s">
        <v>532</v>
      </c>
      <c r="I41" s="299">
        <v>0.25</v>
      </c>
      <c r="J41" s="304" t="s">
        <v>533</v>
      </c>
      <c r="K41" s="595"/>
      <c r="L41" s="180"/>
      <c r="M41" s="562"/>
      <c r="N41" s="562"/>
      <c r="O41" s="433"/>
      <c r="P41" s="433"/>
      <c r="Q41" s="433"/>
      <c r="R41" s="433"/>
      <c r="S41" s="240"/>
      <c r="T41" s="240"/>
      <c r="U41" s="240"/>
      <c r="V41" s="240"/>
      <c r="W41" s="240"/>
      <c r="X41" s="240"/>
      <c r="Y41" s="240"/>
      <c r="Z41" s="240"/>
      <c r="AA41" s="240"/>
      <c r="AB41" s="240"/>
      <c r="AC41" s="240"/>
      <c r="AD41" s="240"/>
      <c r="AE41" s="245"/>
      <c r="AF41" s="245"/>
      <c r="AG41" s="245"/>
      <c r="AH41" s="245"/>
      <c r="AI41" s="430"/>
      <c r="AJ41" s="726"/>
      <c r="AK41" s="243"/>
      <c r="AL41" s="726"/>
      <c r="AM41" s="243"/>
      <c r="AN41" s="726"/>
      <c r="AO41" s="243"/>
      <c r="AP41" s="244"/>
      <c r="AQ41" s="243"/>
      <c r="AR41" s="12"/>
    </row>
    <row r="42" spans="1:44" ht="45" x14ac:dyDescent="0.25">
      <c r="A42" s="547"/>
      <c r="B42" s="547"/>
      <c r="C42" s="547"/>
      <c r="D42" s="547"/>
      <c r="E42" s="290"/>
      <c r="F42" s="592"/>
      <c r="G42" s="607"/>
      <c r="H42" s="302" t="s">
        <v>534</v>
      </c>
      <c r="I42" s="299">
        <v>0.1</v>
      </c>
      <c r="J42" s="304" t="s">
        <v>535</v>
      </c>
      <c r="K42" s="595"/>
      <c r="L42" s="180"/>
      <c r="M42" s="562"/>
      <c r="N42" s="562"/>
      <c r="O42" s="433"/>
      <c r="P42" s="433"/>
      <c r="Q42" s="433"/>
      <c r="R42" s="433"/>
      <c r="S42" s="240"/>
      <c r="T42" s="240"/>
      <c r="U42" s="240"/>
      <c r="V42" s="240"/>
      <c r="W42" s="240"/>
      <c r="X42" s="240"/>
      <c r="Y42" s="240"/>
      <c r="Z42" s="240"/>
      <c r="AA42" s="240"/>
      <c r="AB42" s="240"/>
      <c r="AC42" s="240"/>
      <c r="AD42" s="240"/>
      <c r="AE42" s="245"/>
      <c r="AF42" s="245"/>
      <c r="AG42" s="245"/>
      <c r="AH42" s="245"/>
      <c r="AI42" s="430"/>
      <c r="AJ42" s="726"/>
      <c r="AK42" s="243"/>
      <c r="AL42" s="726"/>
      <c r="AM42" s="243"/>
      <c r="AN42" s="726"/>
      <c r="AO42" s="243"/>
      <c r="AP42" s="244"/>
      <c r="AQ42" s="243"/>
      <c r="AR42" s="12"/>
    </row>
    <row r="43" spans="1:44" ht="38.25" x14ac:dyDescent="0.25">
      <c r="A43" s="547"/>
      <c r="B43" s="547"/>
      <c r="C43" s="547"/>
      <c r="D43" s="547"/>
      <c r="E43" s="290"/>
      <c r="F43" s="592"/>
      <c r="G43" s="607"/>
      <c r="H43" s="302" t="s">
        <v>536</v>
      </c>
      <c r="I43" s="299">
        <v>0.1</v>
      </c>
      <c r="J43" s="304" t="s">
        <v>537</v>
      </c>
      <c r="K43" s="595"/>
      <c r="L43" s="180"/>
      <c r="M43" s="562"/>
      <c r="N43" s="562"/>
      <c r="O43" s="433"/>
      <c r="P43" s="433"/>
      <c r="Q43" s="433"/>
      <c r="R43" s="433"/>
      <c r="S43" s="240"/>
      <c r="T43" s="240"/>
      <c r="U43" s="240"/>
      <c r="V43" s="240"/>
      <c r="W43" s="240"/>
      <c r="X43" s="240"/>
      <c r="Y43" s="240"/>
      <c r="Z43" s="240"/>
      <c r="AA43" s="240"/>
      <c r="AB43" s="240"/>
      <c r="AC43" s="240"/>
      <c r="AD43" s="240"/>
      <c r="AE43" s="245"/>
      <c r="AF43" s="245"/>
      <c r="AG43" s="245"/>
      <c r="AH43" s="245"/>
      <c r="AI43" s="430"/>
      <c r="AJ43" s="726"/>
      <c r="AK43" s="243"/>
      <c r="AL43" s="726"/>
      <c r="AM43" s="243"/>
      <c r="AN43" s="726"/>
      <c r="AO43" s="243"/>
      <c r="AP43" s="244"/>
      <c r="AQ43" s="243"/>
      <c r="AR43" s="12"/>
    </row>
    <row r="44" spans="1:44" ht="30" customHeight="1" x14ac:dyDescent="0.25">
      <c r="A44" s="723"/>
      <c r="B44" s="723"/>
      <c r="C44" s="723"/>
      <c r="D44" s="723"/>
      <c r="E44" s="290"/>
      <c r="F44" s="593"/>
      <c r="G44" s="608"/>
      <c r="H44" s="8"/>
      <c r="I44" s="331">
        <f>SUM(I38:I43)</f>
        <v>1</v>
      </c>
      <c r="J44" s="305"/>
      <c r="K44" s="596"/>
      <c r="L44" s="180"/>
      <c r="M44" s="563"/>
      <c r="N44" s="563"/>
      <c r="O44" s="434"/>
      <c r="P44" s="434"/>
      <c r="Q44" s="434"/>
      <c r="R44" s="434"/>
      <c r="S44" s="240"/>
      <c r="T44" s="240"/>
      <c r="U44" s="240"/>
      <c r="V44" s="240"/>
      <c r="W44" s="240"/>
      <c r="X44" s="240"/>
      <c r="Y44" s="240"/>
      <c r="Z44" s="240"/>
      <c r="AA44" s="240"/>
      <c r="AB44" s="240"/>
      <c r="AC44" s="240"/>
      <c r="AD44" s="240"/>
      <c r="AE44" s="245"/>
      <c r="AF44" s="245"/>
      <c r="AG44" s="245"/>
      <c r="AH44" s="245"/>
      <c r="AI44" s="431"/>
      <c r="AJ44" s="727"/>
      <c r="AK44" s="243"/>
      <c r="AL44" s="727"/>
      <c r="AM44" s="243"/>
      <c r="AN44" s="727"/>
      <c r="AO44" s="243"/>
      <c r="AP44" s="244"/>
      <c r="AQ44" s="243"/>
      <c r="AR44" s="12"/>
    </row>
    <row r="45" spans="1:44" ht="48" customHeight="1" x14ac:dyDescent="0.25">
      <c r="A45" s="724" t="s">
        <v>110</v>
      </c>
      <c r="B45" s="724" t="s">
        <v>107</v>
      </c>
      <c r="C45" s="724" t="s">
        <v>108</v>
      </c>
      <c r="D45" s="724" t="s">
        <v>741</v>
      </c>
      <c r="E45" s="290"/>
      <c r="F45" s="728" t="s">
        <v>538</v>
      </c>
      <c r="G45" s="344" t="s">
        <v>539</v>
      </c>
      <c r="H45" s="306" t="s">
        <v>540</v>
      </c>
      <c r="I45" s="299">
        <v>0.2</v>
      </c>
      <c r="J45" s="305" t="s">
        <v>541</v>
      </c>
      <c r="K45" s="730" t="s">
        <v>542</v>
      </c>
      <c r="L45" s="182"/>
      <c r="M45" s="732" t="s">
        <v>543</v>
      </c>
      <c r="N45" s="732" t="s">
        <v>90</v>
      </c>
      <c r="O45" s="432">
        <v>0</v>
      </c>
      <c r="P45" s="432">
        <v>0</v>
      </c>
      <c r="Q45" s="307" t="s">
        <v>544</v>
      </c>
      <c r="R45" s="307" t="s">
        <v>544</v>
      </c>
      <c r="S45" s="281"/>
      <c r="T45" s="281"/>
      <c r="U45" s="281"/>
      <c r="V45" s="281"/>
      <c r="W45" s="281"/>
      <c r="X45" s="281"/>
      <c r="Y45" s="281"/>
      <c r="Z45" s="281"/>
      <c r="AA45" s="281"/>
      <c r="AB45" s="281"/>
      <c r="AC45" s="281"/>
      <c r="AD45" s="281"/>
      <c r="AE45" s="281"/>
      <c r="AF45" s="281"/>
      <c r="AG45" s="281"/>
      <c r="AH45" s="281"/>
      <c r="AI45" s="281"/>
      <c r="AJ45" s="284"/>
      <c r="AK45" s="243"/>
      <c r="AL45" s="300"/>
      <c r="AM45" s="243"/>
      <c r="AN45" s="300"/>
      <c r="AO45" s="243"/>
      <c r="AP45" s="300"/>
      <c r="AQ45" s="243"/>
      <c r="AR45" s="12"/>
    </row>
    <row r="46" spans="1:44" ht="48" customHeight="1" x14ac:dyDescent="0.25">
      <c r="A46" s="547"/>
      <c r="B46" s="547"/>
      <c r="C46" s="547"/>
      <c r="D46" s="547"/>
      <c r="E46" s="290"/>
      <c r="F46" s="729"/>
      <c r="G46" s="607"/>
      <c r="H46" s="306" t="s">
        <v>545</v>
      </c>
      <c r="I46" s="299">
        <v>7.0000000000000007E-2</v>
      </c>
      <c r="J46" s="305" t="s">
        <v>546</v>
      </c>
      <c r="K46" s="731"/>
      <c r="L46" s="182" t="s">
        <v>547</v>
      </c>
      <c r="M46" s="733"/>
      <c r="N46" s="733"/>
      <c r="O46" s="433"/>
      <c r="P46" s="433"/>
      <c r="Q46" s="193" t="s">
        <v>221</v>
      </c>
      <c r="R46" s="193" t="s">
        <v>548</v>
      </c>
      <c r="S46" s="282"/>
      <c r="T46" s="282"/>
      <c r="U46" s="282"/>
      <c r="V46" s="282"/>
      <c r="W46" s="282"/>
      <c r="X46" s="282"/>
      <c r="Y46" s="282"/>
      <c r="Z46" s="282"/>
      <c r="AA46" s="282"/>
      <c r="AB46" s="282"/>
      <c r="AC46" s="282"/>
      <c r="AD46" s="282"/>
      <c r="AE46" s="282"/>
      <c r="AF46" s="282"/>
      <c r="AG46" s="282"/>
      <c r="AH46" s="282"/>
      <c r="AI46" s="282"/>
      <c r="AJ46" s="285"/>
      <c r="AK46" s="243"/>
      <c r="AL46" s="301"/>
      <c r="AM46" s="243"/>
      <c r="AN46" s="301"/>
      <c r="AO46" s="243"/>
      <c r="AP46" s="301"/>
      <c r="AQ46" s="243"/>
      <c r="AR46" s="12"/>
    </row>
    <row r="47" spans="1:44" ht="60" x14ac:dyDescent="0.25">
      <c r="A47" s="547"/>
      <c r="B47" s="547"/>
      <c r="C47" s="547"/>
      <c r="D47" s="547"/>
      <c r="E47" s="290"/>
      <c r="F47" s="729"/>
      <c r="G47" s="607"/>
      <c r="H47" s="308" t="s">
        <v>549</v>
      </c>
      <c r="I47" s="299">
        <v>0.08</v>
      </c>
      <c r="J47" s="305" t="s">
        <v>550</v>
      </c>
      <c r="K47" s="731"/>
      <c r="L47" s="182" t="s">
        <v>551</v>
      </c>
      <c r="M47" s="733"/>
      <c r="N47" s="733"/>
      <c r="O47" s="433"/>
      <c r="P47" s="433"/>
      <c r="Q47" s="289" t="s">
        <v>221</v>
      </c>
      <c r="R47" s="289" t="s">
        <v>49</v>
      </c>
      <c r="S47" s="282"/>
      <c r="T47" s="282"/>
      <c r="U47" s="282"/>
      <c r="V47" s="282"/>
      <c r="W47" s="282"/>
      <c r="X47" s="282"/>
      <c r="Y47" s="282"/>
      <c r="Z47" s="282"/>
      <c r="AA47" s="282"/>
      <c r="AB47" s="282"/>
      <c r="AC47" s="282"/>
      <c r="AD47" s="282"/>
      <c r="AE47" s="282"/>
      <c r="AF47" s="282"/>
      <c r="AG47" s="282"/>
      <c r="AH47" s="282"/>
      <c r="AI47" s="282"/>
      <c r="AJ47" s="285"/>
      <c r="AK47" s="243"/>
      <c r="AL47" s="301"/>
      <c r="AM47" s="243"/>
      <c r="AN47" s="301"/>
      <c r="AO47" s="243"/>
      <c r="AP47" s="301"/>
      <c r="AQ47" s="243"/>
      <c r="AR47" s="12"/>
    </row>
    <row r="48" spans="1:44" ht="44.25" customHeight="1" x14ac:dyDescent="0.25">
      <c r="A48" s="547"/>
      <c r="B48" s="547"/>
      <c r="C48" s="547"/>
      <c r="D48" s="547"/>
      <c r="E48" s="290"/>
      <c r="F48" s="729"/>
      <c r="G48" s="607"/>
      <c r="H48" s="306" t="s">
        <v>552</v>
      </c>
      <c r="I48" s="299">
        <v>0.05</v>
      </c>
      <c r="J48" s="305" t="s">
        <v>553</v>
      </c>
      <c r="K48" s="731"/>
      <c r="L48" s="182" t="s">
        <v>554</v>
      </c>
      <c r="M48" s="733"/>
      <c r="N48" s="733"/>
      <c r="O48" s="433"/>
      <c r="P48" s="433"/>
      <c r="Q48" s="289" t="s">
        <v>555</v>
      </c>
      <c r="R48" s="289" t="s">
        <v>556</v>
      </c>
      <c r="S48" s="282"/>
      <c r="T48" s="282"/>
      <c r="U48" s="282"/>
      <c r="V48" s="282"/>
      <c r="W48" s="282"/>
      <c r="X48" s="282"/>
      <c r="Y48" s="282"/>
      <c r="Z48" s="282"/>
      <c r="AA48" s="282"/>
      <c r="AB48" s="282"/>
      <c r="AC48" s="282"/>
      <c r="AD48" s="282"/>
      <c r="AE48" s="282"/>
      <c r="AF48" s="282"/>
      <c r="AG48" s="282"/>
      <c r="AH48" s="282"/>
      <c r="AI48" s="282"/>
      <c r="AJ48" s="285"/>
      <c r="AK48" s="243"/>
      <c r="AL48" s="301"/>
      <c r="AM48" s="243"/>
      <c r="AN48" s="301"/>
      <c r="AO48" s="243"/>
      <c r="AP48" s="301"/>
      <c r="AQ48" s="243"/>
      <c r="AR48" s="12"/>
    </row>
    <row r="49" spans="1:44" ht="45" x14ac:dyDescent="0.25">
      <c r="A49" s="547"/>
      <c r="B49" s="547"/>
      <c r="C49" s="547"/>
      <c r="D49" s="547"/>
      <c r="E49" s="290"/>
      <c r="F49" s="729"/>
      <c r="G49" s="607"/>
      <c r="H49" s="302" t="s">
        <v>557</v>
      </c>
      <c r="I49" s="299">
        <v>7.0000000000000007E-2</v>
      </c>
      <c r="J49" s="305" t="s">
        <v>558</v>
      </c>
      <c r="K49" s="731"/>
      <c r="L49" s="182" t="s">
        <v>559</v>
      </c>
      <c r="M49" s="733"/>
      <c r="N49" s="733"/>
      <c r="O49" s="433"/>
      <c r="P49" s="433"/>
      <c r="Q49" s="289" t="s">
        <v>555</v>
      </c>
      <c r="R49" s="289" t="s">
        <v>560</v>
      </c>
      <c r="S49" s="282"/>
      <c r="T49" s="282"/>
      <c r="U49" s="282"/>
      <c r="V49" s="282"/>
      <c r="W49" s="282"/>
      <c r="X49" s="282"/>
      <c r="Y49" s="282"/>
      <c r="Z49" s="282"/>
      <c r="AA49" s="282"/>
      <c r="AB49" s="282"/>
      <c r="AC49" s="282"/>
      <c r="AD49" s="282"/>
      <c r="AE49" s="282"/>
      <c r="AF49" s="282"/>
      <c r="AG49" s="282"/>
      <c r="AH49" s="282"/>
      <c r="AI49" s="282"/>
      <c r="AJ49" s="285"/>
      <c r="AK49" s="243"/>
      <c r="AL49" s="301"/>
      <c r="AM49" s="243"/>
      <c r="AN49" s="301"/>
      <c r="AO49" s="243"/>
      <c r="AP49" s="301"/>
      <c r="AQ49" s="243"/>
      <c r="AR49" s="12"/>
    </row>
    <row r="50" spans="1:44" ht="42" customHeight="1" x14ac:dyDescent="0.25">
      <c r="A50" s="547"/>
      <c r="B50" s="547"/>
      <c r="C50" s="547"/>
      <c r="D50" s="547"/>
      <c r="E50" s="290"/>
      <c r="F50" s="729"/>
      <c r="G50" s="607"/>
      <c r="H50" s="330" t="s">
        <v>561</v>
      </c>
      <c r="I50" s="299">
        <v>0.06</v>
      </c>
      <c r="J50" s="309" t="s">
        <v>562</v>
      </c>
      <c r="K50" s="731"/>
      <c r="L50" s="182" t="s">
        <v>563</v>
      </c>
      <c r="M50" s="733"/>
      <c r="N50" s="733"/>
      <c r="O50" s="433"/>
      <c r="P50" s="433"/>
      <c r="Q50" s="289" t="s">
        <v>221</v>
      </c>
      <c r="R50" s="289" t="s">
        <v>49</v>
      </c>
      <c r="S50" s="282"/>
      <c r="T50" s="282"/>
      <c r="U50" s="282"/>
      <c r="V50" s="282"/>
      <c r="W50" s="282"/>
      <c r="X50" s="282"/>
      <c r="Y50" s="282"/>
      <c r="Z50" s="282"/>
      <c r="AA50" s="282"/>
      <c r="AB50" s="282"/>
      <c r="AC50" s="282"/>
      <c r="AD50" s="282"/>
      <c r="AE50" s="282"/>
      <c r="AF50" s="282"/>
      <c r="AG50" s="282"/>
      <c r="AH50" s="282"/>
      <c r="AI50" s="282"/>
      <c r="AJ50" s="285"/>
      <c r="AK50" s="243"/>
      <c r="AL50" s="301"/>
      <c r="AM50" s="243"/>
      <c r="AN50" s="301"/>
      <c r="AO50" s="243"/>
      <c r="AP50" s="301"/>
      <c r="AQ50" s="243"/>
      <c r="AR50" s="12"/>
    </row>
    <row r="51" spans="1:44" ht="37.5" customHeight="1" x14ac:dyDescent="0.25">
      <c r="A51" s="547"/>
      <c r="B51" s="547"/>
      <c r="C51" s="547"/>
      <c r="D51" s="547"/>
      <c r="E51" s="290"/>
      <c r="F51" s="729"/>
      <c r="G51" s="607"/>
      <c r="H51" s="330" t="s">
        <v>564</v>
      </c>
      <c r="I51" s="299">
        <v>0.04</v>
      </c>
      <c r="J51" s="309" t="s">
        <v>565</v>
      </c>
      <c r="K51" s="731"/>
      <c r="L51" s="182" t="s">
        <v>563</v>
      </c>
      <c r="M51" s="733"/>
      <c r="N51" s="733"/>
      <c r="O51" s="433"/>
      <c r="P51" s="433"/>
      <c r="Q51" s="289" t="s">
        <v>555</v>
      </c>
      <c r="R51" s="289" t="s">
        <v>556</v>
      </c>
      <c r="S51" s="282"/>
      <c r="T51" s="282"/>
      <c r="U51" s="282"/>
      <c r="V51" s="282"/>
      <c r="W51" s="282"/>
      <c r="X51" s="282"/>
      <c r="Y51" s="282"/>
      <c r="Z51" s="282"/>
      <c r="AA51" s="282"/>
      <c r="AB51" s="282"/>
      <c r="AC51" s="282"/>
      <c r="AD51" s="282"/>
      <c r="AE51" s="282"/>
      <c r="AF51" s="282"/>
      <c r="AG51" s="282"/>
      <c r="AH51" s="282"/>
      <c r="AI51" s="282"/>
      <c r="AJ51" s="285"/>
      <c r="AK51" s="243"/>
      <c r="AL51" s="301"/>
      <c r="AM51" s="243"/>
      <c r="AN51" s="301"/>
      <c r="AO51" s="243"/>
      <c r="AP51" s="301"/>
      <c r="AQ51" s="243"/>
      <c r="AR51" s="12"/>
    </row>
    <row r="52" spans="1:44" ht="45.75" customHeight="1" x14ac:dyDescent="0.25">
      <c r="A52" s="547"/>
      <c r="B52" s="547"/>
      <c r="C52" s="547"/>
      <c r="D52" s="547"/>
      <c r="E52" s="290"/>
      <c r="F52" s="729"/>
      <c r="G52" s="607"/>
      <c r="H52" s="308" t="s">
        <v>566</v>
      </c>
      <c r="I52" s="299">
        <v>0.05</v>
      </c>
      <c r="J52" s="309" t="s">
        <v>567</v>
      </c>
      <c r="K52" s="731"/>
      <c r="L52" s="182" t="s">
        <v>568</v>
      </c>
      <c r="M52" s="733"/>
      <c r="N52" s="733"/>
      <c r="O52" s="433"/>
      <c r="P52" s="433"/>
      <c r="Q52" s="289" t="s">
        <v>555</v>
      </c>
      <c r="R52" s="289" t="s">
        <v>556</v>
      </c>
      <c r="S52" s="282"/>
      <c r="T52" s="282"/>
      <c r="U52" s="282"/>
      <c r="V52" s="282"/>
      <c r="W52" s="282"/>
      <c r="X52" s="282"/>
      <c r="Y52" s="282"/>
      <c r="Z52" s="282"/>
      <c r="AA52" s="282"/>
      <c r="AB52" s="282"/>
      <c r="AC52" s="282"/>
      <c r="AD52" s="282"/>
      <c r="AE52" s="282"/>
      <c r="AF52" s="282"/>
      <c r="AG52" s="282"/>
      <c r="AH52" s="282"/>
      <c r="AI52" s="282"/>
      <c r="AJ52" s="285"/>
      <c r="AK52" s="243"/>
      <c r="AL52" s="301"/>
      <c r="AM52" s="243"/>
      <c r="AN52" s="301"/>
      <c r="AO52" s="243"/>
      <c r="AP52" s="301"/>
      <c r="AQ52" s="243"/>
      <c r="AR52" s="12"/>
    </row>
    <row r="53" spans="1:44" ht="45" customHeight="1" x14ac:dyDescent="0.25">
      <c r="A53" s="547"/>
      <c r="B53" s="547"/>
      <c r="C53" s="547"/>
      <c r="D53" s="547"/>
      <c r="E53" s="290"/>
      <c r="F53" s="729"/>
      <c r="G53" s="607"/>
      <c r="H53" s="308" t="s">
        <v>569</v>
      </c>
      <c r="I53" s="299">
        <v>0.03</v>
      </c>
      <c r="J53" s="309" t="s">
        <v>570</v>
      </c>
      <c r="K53" s="731"/>
      <c r="L53" s="182" t="s">
        <v>571</v>
      </c>
      <c r="M53" s="733"/>
      <c r="N53" s="733"/>
      <c r="O53" s="433"/>
      <c r="P53" s="433"/>
      <c r="Q53" s="289" t="s">
        <v>555</v>
      </c>
      <c r="R53" s="289" t="s">
        <v>572</v>
      </c>
      <c r="S53" s="282"/>
      <c r="T53" s="282"/>
      <c r="U53" s="282"/>
      <c r="V53" s="282"/>
      <c r="W53" s="282"/>
      <c r="X53" s="282"/>
      <c r="Y53" s="282"/>
      <c r="Z53" s="282"/>
      <c r="AA53" s="282"/>
      <c r="AB53" s="282"/>
      <c r="AC53" s="282"/>
      <c r="AD53" s="282"/>
      <c r="AE53" s="282"/>
      <c r="AF53" s="282"/>
      <c r="AG53" s="282"/>
      <c r="AH53" s="282"/>
      <c r="AI53" s="282"/>
      <c r="AJ53" s="285"/>
      <c r="AK53" s="243"/>
      <c r="AL53" s="301"/>
      <c r="AM53" s="243"/>
      <c r="AN53" s="301"/>
      <c r="AO53" s="243"/>
      <c r="AP53" s="301"/>
      <c r="AQ53" s="243"/>
      <c r="AR53" s="12"/>
    </row>
    <row r="54" spans="1:44" ht="42" customHeight="1" x14ac:dyDescent="0.25">
      <c r="A54" s="547"/>
      <c r="B54" s="547"/>
      <c r="C54" s="547"/>
      <c r="D54" s="547"/>
      <c r="E54" s="290"/>
      <c r="F54" s="729"/>
      <c r="G54" s="607"/>
      <c r="H54" s="308" t="s">
        <v>573</v>
      </c>
      <c r="I54" s="299">
        <v>0.04</v>
      </c>
      <c r="J54" s="309" t="s">
        <v>574</v>
      </c>
      <c r="K54" s="731"/>
      <c r="L54" s="182" t="s">
        <v>563</v>
      </c>
      <c r="M54" s="733"/>
      <c r="N54" s="733"/>
      <c r="O54" s="433"/>
      <c r="P54" s="433"/>
      <c r="Q54" s="289" t="s">
        <v>555</v>
      </c>
      <c r="R54" s="289" t="s">
        <v>560</v>
      </c>
      <c r="S54" s="282"/>
      <c r="T54" s="282"/>
      <c r="U54" s="282"/>
      <c r="V54" s="282"/>
      <c r="W54" s="282"/>
      <c r="X54" s="282"/>
      <c r="Y54" s="282"/>
      <c r="Z54" s="282"/>
      <c r="AA54" s="282"/>
      <c r="AB54" s="282"/>
      <c r="AC54" s="282"/>
      <c r="AD54" s="282"/>
      <c r="AE54" s="282"/>
      <c r="AF54" s="282"/>
      <c r="AG54" s="282"/>
      <c r="AH54" s="282"/>
      <c r="AI54" s="282"/>
      <c r="AJ54" s="285"/>
      <c r="AK54" s="243"/>
      <c r="AL54" s="301"/>
      <c r="AM54" s="243"/>
      <c r="AN54" s="301"/>
      <c r="AO54" s="243"/>
      <c r="AP54" s="301"/>
      <c r="AQ54" s="243"/>
      <c r="AR54" s="12"/>
    </row>
    <row r="55" spans="1:44" ht="47.25" customHeight="1" x14ac:dyDescent="0.25">
      <c r="A55" s="547"/>
      <c r="B55" s="547"/>
      <c r="C55" s="547"/>
      <c r="D55" s="547"/>
      <c r="E55" s="290"/>
      <c r="F55" s="729"/>
      <c r="G55" s="607"/>
      <c r="H55" s="330" t="s">
        <v>575</v>
      </c>
      <c r="I55" s="299">
        <v>0.04</v>
      </c>
      <c r="J55" s="309" t="s">
        <v>576</v>
      </c>
      <c r="K55" s="731"/>
      <c r="L55" s="182" t="s">
        <v>563</v>
      </c>
      <c r="M55" s="733"/>
      <c r="N55" s="733"/>
      <c r="O55" s="433"/>
      <c r="P55" s="433"/>
      <c r="Q55" s="289" t="s">
        <v>548</v>
      </c>
      <c r="R55" s="289" t="s">
        <v>577</v>
      </c>
      <c r="S55" s="282"/>
      <c r="T55" s="282"/>
      <c r="U55" s="282"/>
      <c r="V55" s="282"/>
      <c r="W55" s="282"/>
      <c r="X55" s="282"/>
      <c r="Y55" s="282"/>
      <c r="Z55" s="282"/>
      <c r="AA55" s="282"/>
      <c r="AB55" s="282"/>
      <c r="AC55" s="282"/>
      <c r="AD55" s="282"/>
      <c r="AE55" s="282"/>
      <c r="AF55" s="282"/>
      <c r="AG55" s="282"/>
      <c r="AH55" s="282"/>
      <c r="AI55" s="282"/>
      <c r="AJ55" s="285"/>
      <c r="AK55" s="243"/>
      <c r="AL55" s="301"/>
      <c r="AM55" s="243"/>
      <c r="AN55" s="301"/>
      <c r="AO55" s="243"/>
      <c r="AP55" s="301"/>
      <c r="AQ55" s="243"/>
      <c r="AR55" s="12"/>
    </row>
    <row r="56" spans="1:44" ht="45" x14ac:dyDescent="0.25">
      <c r="A56" s="547"/>
      <c r="B56" s="547"/>
      <c r="C56" s="547"/>
      <c r="D56" s="547"/>
      <c r="E56" s="290"/>
      <c r="F56" s="729"/>
      <c r="G56" s="607"/>
      <c r="H56" s="330" t="s">
        <v>578</v>
      </c>
      <c r="I56" s="299">
        <v>0.1</v>
      </c>
      <c r="J56" s="310" t="s">
        <v>579</v>
      </c>
      <c r="K56" s="731"/>
      <c r="L56" s="182" t="s">
        <v>563</v>
      </c>
      <c r="M56" s="733"/>
      <c r="N56" s="733"/>
      <c r="O56" s="433"/>
      <c r="P56" s="433"/>
      <c r="Q56" s="289" t="s">
        <v>548</v>
      </c>
      <c r="R56" s="289" t="s">
        <v>577</v>
      </c>
      <c r="S56" s="282"/>
      <c r="T56" s="282"/>
      <c r="U56" s="282"/>
      <c r="V56" s="282"/>
      <c r="W56" s="282"/>
      <c r="X56" s="282"/>
      <c r="Y56" s="282"/>
      <c r="Z56" s="282"/>
      <c r="AA56" s="282"/>
      <c r="AB56" s="282"/>
      <c r="AC56" s="282"/>
      <c r="AD56" s="282"/>
      <c r="AE56" s="282"/>
      <c r="AF56" s="282"/>
      <c r="AG56" s="282"/>
      <c r="AH56" s="282"/>
      <c r="AI56" s="282"/>
      <c r="AJ56" s="285"/>
      <c r="AK56" s="243"/>
      <c r="AL56" s="301"/>
      <c r="AM56" s="243"/>
      <c r="AN56" s="301"/>
      <c r="AO56" s="243"/>
      <c r="AP56" s="301"/>
      <c r="AQ56" s="243"/>
      <c r="AR56" s="12"/>
    </row>
    <row r="57" spans="1:44" ht="47.25" customHeight="1" x14ac:dyDescent="0.25">
      <c r="A57" s="547"/>
      <c r="B57" s="547"/>
      <c r="C57" s="547"/>
      <c r="D57" s="547"/>
      <c r="E57" s="290"/>
      <c r="F57" s="729"/>
      <c r="G57" s="607"/>
      <c r="H57" s="308" t="s">
        <v>580</v>
      </c>
      <c r="I57" s="299">
        <v>0.09</v>
      </c>
      <c r="J57" s="310" t="s">
        <v>581</v>
      </c>
      <c r="K57" s="731"/>
      <c r="L57" s="182" t="s">
        <v>563</v>
      </c>
      <c r="M57" s="733"/>
      <c r="N57" s="733"/>
      <c r="O57" s="433"/>
      <c r="P57" s="433"/>
      <c r="Q57" s="289" t="s">
        <v>548</v>
      </c>
      <c r="R57" s="289" t="s">
        <v>577</v>
      </c>
      <c r="S57" s="282"/>
      <c r="T57" s="282"/>
      <c r="U57" s="282"/>
      <c r="V57" s="282"/>
      <c r="W57" s="282"/>
      <c r="X57" s="282"/>
      <c r="Y57" s="282"/>
      <c r="Z57" s="282"/>
      <c r="AA57" s="282"/>
      <c r="AB57" s="282"/>
      <c r="AC57" s="282"/>
      <c r="AD57" s="282"/>
      <c r="AE57" s="282"/>
      <c r="AF57" s="282"/>
      <c r="AG57" s="282"/>
      <c r="AH57" s="282"/>
      <c r="AI57" s="282"/>
      <c r="AJ57" s="285"/>
      <c r="AK57" s="243"/>
      <c r="AL57" s="301"/>
      <c r="AM57" s="243"/>
      <c r="AN57" s="301"/>
      <c r="AO57" s="243"/>
      <c r="AP57" s="301"/>
      <c r="AQ57" s="243"/>
      <c r="AR57" s="12"/>
    </row>
    <row r="58" spans="1:44" ht="56.25" customHeight="1" x14ac:dyDescent="0.25">
      <c r="A58" s="547"/>
      <c r="B58" s="547"/>
      <c r="C58" s="547"/>
      <c r="D58" s="547"/>
      <c r="E58" s="290"/>
      <c r="F58" s="729"/>
      <c r="G58" s="607"/>
      <c r="H58" s="330" t="s">
        <v>582</v>
      </c>
      <c r="I58" s="299">
        <v>0.08</v>
      </c>
      <c r="J58" s="310" t="s">
        <v>583</v>
      </c>
      <c r="K58" s="731"/>
      <c r="L58" s="182" t="s">
        <v>563</v>
      </c>
      <c r="M58" s="733"/>
      <c r="N58" s="733"/>
      <c r="O58" s="433"/>
      <c r="P58" s="433"/>
      <c r="Q58" s="289" t="s">
        <v>548</v>
      </c>
      <c r="R58" s="289" t="s">
        <v>577</v>
      </c>
      <c r="S58" s="282"/>
      <c r="T58" s="282"/>
      <c r="U58" s="282"/>
      <c r="V58" s="282"/>
      <c r="W58" s="282"/>
      <c r="X58" s="282"/>
      <c r="Y58" s="282"/>
      <c r="Z58" s="282"/>
      <c r="AA58" s="282"/>
      <c r="AB58" s="282"/>
      <c r="AC58" s="282"/>
      <c r="AD58" s="282"/>
      <c r="AE58" s="282"/>
      <c r="AF58" s="282"/>
      <c r="AG58" s="282"/>
      <c r="AH58" s="282"/>
      <c r="AI58" s="282"/>
      <c r="AJ58" s="285"/>
      <c r="AK58" s="243"/>
      <c r="AL58" s="301"/>
      <c r="AM58" s="243"/>
      <c r="AN58" s="301"/>
      <c r="AO58" s="243"/>
      <c r="AP58" s="301"/>
      <c r="AQ58" s="243"/>
      <c r="AR58" s="12"/>
    </row>
    <row r="59" spans="1:44" x14ac:dyDescent="0.25">
      <c r="A59" s="547"/>
      <c r="B59" s="547"/>
      <c r="C59" s="547"/>
      <c r="D59" s="547"/>
      <c r="E59" s="290"/>
      <c r="F59" s="729"/>
      <c r="G59" s="607"/>
      <c r="H59" s="285"/>
      <c r="I59" s="285"/>
      <c r="J59" s="193"/>
      <c r="K59" s="193"/>
      <c r="L59" s="282"/>
      <c r="M59" s="733"/>
      <c r="N59" s="282"/>
      <c r="O59" s="433"/>
      <c r="P59" s="433"/>
      <c r="Q59" s="289"/>
      <c r="R59" s="289"/>
      <c r="S59" s="282"/>
      <c r="T59" s="282"/>
      <c r="U59" s="282"/>
      <c r="V59" s="282"/>
      <c r="W59" s="282"/>
      <c r="X59" s="282"/>
      <c r="Y59" s="282"/>
      <c r="Z59" s="282"/>
      <c r="AA59" s="282"/>
      <c r="AB59" s="282"/>
      <c r="AC59" s="285"/>
      <c r="AD59" s="243"/>
      <c r="AE59" s="301"/>
      <c r="AF59" s="243"/>
      <c r="AG59" s="301"/>
      <c r="AH59" s="243"/>
      <c r="AI59" s="301"/>
      <c r="AJ59" s="243"/>
      <c r="AK59" s="12"/>
    </row>
    <row r="60" spans="1:44" ht="30" customHeight="1" thickBot="1" x14ac:dyDescent="0.3">
      <c r="A60" s="548"/>
      <c r="B60" s="548"/>
      <c r="C60" s="548"/>
      <c r="D60" s="548"/>
      <c r="E60" s="290"/>
      <c r="F60" s="729"/>
      <c r="G60" s="607"/>
      <c r="H60" s="8"/>
      <c r="I60" s="331">
        <f>SUM(I45:I59)</f>
        <v>1.0000000000000002</v>
      </c>
      <c r="J60" s="305"/>
      <c r="K60" s="286"/>
      <c r="L60" s="182"/>
      <c r="M60" s="286"/>
      <c r="N60" s="286"/>
      <c r="O60" s="434"/>
      <c r="P60" s="434"/>
      <c r="Q60" s="195"/>
      <c r="R60" s="195"/>
      <c r="S60" s="283"/>
      <c r="T60" s="283"/>
      <c r="U60" s="283"/>
      <c r="V60" s="283"/>
      <c r="W60" s="283"/>
      <c r="X60" s="283"/>
      <c r="Y60" s="283"/>
      <c r="Z60" s="283"/>
      <c r="AA60" s="283"/>
      <c r="AB60" s="283"/>
      <c r="AC60" s="283"/>
      <c r="AD60" s="283"/>
      <c r="AE60" s="283"/>
      <c r="AF60" s="283"/>
      <c r="AG60" s="283"/>
      <c r="AH60" s="283"/>
      <c r="AI60" s="283"/>
      <c r="AJ60" s="286"/>
      <c r="AK60" s="243"/>
      <c r="AL60" s="301"/>
      <c r="AM60" s="243"/>
      <c r="AN60" s="301"/>
      <c r="AO60" s="243"/>
      <c r="AP60" s="301"/>
      <c r="AQ60" s="243"/>
      <c r="AR60" s="12"/>
    </row>
    <row r="61" spans="1:44" ht="27.75" customHeight="1" x14ac:dyDescent="0.25">
      <c r="A61" s="546" t="s">
        <v>742</v>
      </c>
      <c r="B61" s="546" t="s">
        <v>736</v>
      </c>
      <c r="C61" s="546" t="s">
        <v>737</v>
      </c>
      <c r="D61" s="546" t="s">
        <v>738</v>
      </c>
      <c r="E61" s="459"/>
      <c r="F61" s="338" t="s">
        <v>584</v>
      </c>
      <c r="G61" s="338" t="s">
        <v>585</v>
      </c>
      <c r="H61" s="180" t="s">
        <v>586</v>
      </c>
      <c r="I61" s="299">
        <v>0.2</v>
      </c>
      <c r="J61" s="189"/>
      <c r="K61" s="594" t="s">
        <v>587</v>
      </c>
      <c r="L61" s="575" t="s">
        <v>588</v>
      </c>
      <c r="M61" s="561" t="s">
        <v>588</v>
      </c>
      <c r="N61" s="561" t="s">
        <v>589</v>
      </c>
      <c r="O61" s="603">
        <v>0</v>
      </c>
      <c r="P61" s="603">
        <v>0</v>
      </c>
      <c r="Q61" s="582" t="s">
        <v>48</v>
      </c>
      <c r="R61" s="582" t="s">
        <v>590</v>
      </c>
      <c r="S61" s="552"/>
      <c r="T61" s="552"/>
      <c r="U61" s="552"/>
      <c r="V61" s="552"/>
      <c r="W61" s="552"/>
      <c r="X61" s="552"/>
      <c r="Y61" s="552"/>
      <c r="Z61" s="552"/>
      <c r="AA61" s="552"/>
      <c r="AB61" s="552"/>
      <c r="AC61" s="552"/>
      <c r="AD61" s="552"/>
      <c r="AE61" s="564"/>
      <c r="AF61" s="564"/>
      <c r="AG61" s="564"/>
      <c r="AH61" s="564"/>
      <c r="AI61" s="429" t="e">
        <f>1/K61</f>
        <v>#VALUE!</v>
      </c>
      <c r="AJ61" s="567"/>
      <c r="AK61" s="429" t="e">
        <f>1/M61</f>
        <v>#VALUE!</v>
      </c>
      <c r="AL61" s="570"/>
      <c r="AM61" s="429" t="e">
        <f>1/O61</f>
        <v>#DIV/0!</v>
      </c>
      <c r="AN61" s="432"/>
      <c r="AO61" s="429" t="e">
        <f>1/Q61</f>
        <v>#VALUE!</v>
      </c>
      <c r="AP61" s="432"/>
      <c r="AQ61" s="429" t="e">
        <f>SUM(AI61+AK61+AM61+AO61)</f>
        <v>#VALUE!</v>
      </c>
      <c r="AR61" s="12"/>
    </row>
    <row r="62" spans="1:44" ht="27.75" customHeight="1" x14ac:dyDescent="0.25">
      <c r="A62" s="547"/>
      <c r="B62" s="547"/>
      <c r="C62" s="547"/>
      <c r="D62" s="547"/>
      <c r="E62" s="460"/>
      <c r="F62" s="338"/>
      <c r="G62" s="338"/>
      <c r="H62" s="180" t="s">
        <v>591</v>
      </c>
      <c r="I62" s="299">
        <v>0.2</v>
      </c>
      <c r="J62" s="189"/>
      <c r="K62" s="595"/>
      <c r="L62" s="602"/>
      <c r="M62" s="562"/>
      <c r="N62" s="562"/>
      <c r="O62" s="604"/>
      <c r="P62" s="604"/>
      <c r="Q62" s="588"/>
      <c r="R62" s="588"/>
      <c r="S62" s="553"/>
      <c r="T62" s="553"/>
      <c r="U62" s="553"/>
      <c r="V62" s="553"/>
      <c r="W62" s="553"/>
      <c r="X62" s="553"/>
      <c r="Y62" s="553"/>
      <c r="Z62" s="553"/>
      <c r="AA62" s="553"/>
      <c r="AB62" s="553"/>
      <c r="AC62" s="553"/>
      <c r="AD62" s="553"/>
      <c r="AE62" s="565"/>
      <c r="AF62" s="565"/>
      <c r="AG62" s="565"/>
      <c r="AH62" s="565"/>
      <c r="AI62" s="430"/>
      <c r="AJ62" s="568"/>
      <c r="AK62" s="430"/>
      <c r="AL62" s="585"/>
      <c r="AM62" s="430"/>
      <c r="AN62" s="433"/>
      <c r="AO62" s="430"/>
      <c r="AP62" s="433"/>
      <c r="AQ62" s="430"/>
      <c r="AR62" s="12"/>
    </row>
    <row r="63" spans="1:44" ht="27.75" customHeight="1" x14ac:dyDescent="0.25">
      <c r="A63" s="547"/>
      <c r="B63" s="547"/>
      <c r="C63" s="547"/>
      <c r="D63" s="547"/>
      <c r="E63" s="460"/>
      <c r="F63" s="338"/>
      <c r="G63" s="338"/>
      <c r="H63" s="180" t="s">
        <v>592</v>
      </c>
      <c r="I63" s="299">
        <v>0.2</v>
      </c>
      <c r="J63" s="189"/>
      <c r="K63" s="595"/>
      <c r="L63" s="602"/>
      <c r="M63" s="562"/>
      <c r="N63" s="562"/>
      <c r="O63" s="604"/>
      <c r="P63" s="604"/>
      <c r="Q63" s="588"/>
      <c r="R63" s="588"/>
      <c r="S63" s="553"/>
      <c r="T63" s="553"/>
      <c r="U63" s="553"/>
      <c r="V63" s="553"/>
      <c r="W63" s="553"/>
      <c r="X63" s="553"/>
      <c r="Y63" s="553"/>
      <c r="Z63" s="553"/>
      <c r="AA63" s="553"/>
      <c r="AB63" s="553"/>
      <c r="AC63" s="553"/>
      <c r="AD63" s="553"/>
      <c r="AE63" s="565"/>
      <c r="AF63" s="565"/>
      <c r="AG63" s="565"/>
      <c r="AH63" s="565"/>
      <c r="AI63" s="430"/>
      <c r="AJ63" s="568"/>
      <c r="AK63" s="430"/>
      <c r="AL63" s="585"/>
      <c r="AM63" s="430"/>
      <c r="AN63" s="433"/>
      <c r="AO63" s="430"/>
      <c r="AP63" s="433"/>
      <c r="AQ63" s="430"/>
      <c r="AR63" s="12"/>
    </row>
    <row r="64" spans="1:44" ht="27.75" customHeight="1" x14ac:dyDescent="0.25">
      <c r="A64" s="547"/>
      <c r="B64" s="547"/>
      <c r="C64" s="547"/>
      <c r="D64" s="547"/>
      <c r="E64" s="460"/>
      <c r="F64" s="338"/>
      <c r="G64" s="338"/>
      <c r="H64" s="180" t="s">
        <v>593</v>
      </c>
      <c r="I64" s="299">
        <v>0.2</v>
      </c>
      <c r="J64" s="189"/>
      <c r="K64" s="595"/>
      <c r="L64" s="602"/>
      <c r="M64" s="562"/>
      <c r="N64" s="562"/>
      <c r="O64" s="604"/>
      <c r="P64" s="604"/>
      <c r="Q64" s="588"/>
      <c r="R64" s="588"/>
      <c r="S64" s="553"/>
      <c r="T64" s="553"/>
      <c r="U64" s="553"/>
      <c r="V64" s="553"/>
      <c r="W64" s="553"/>
      <c r="X64" s="553"/>
      <c r="Y64" s="553"/>
      <c r="Z64" s="553"/>
      <c r="AA64" s="553"/>
      <c r="AB64" s="553"/>
      <c r="AC64" s="553"/>
      <c r="AD64" s="553"/>
      <c r="AE64" s="565"/>
      <c r="AF64" s="565"/>
      <c r="AG64" s="565"/>
      <c r="AH64" s="565"/>
      <c r="AI64" s="430"/>
      <c r="AJ64" s="568"/>
      <c r="AK64" s="430"/>
      <c r="AL64" s="585"/>
      <c r="AM64" s="430"/>
      <c r="AN64" s="433"/>
      <c r="AO64" s="430"/>
      <c r="AP64" s="433"/>
      <c r="AQ64" s="430"/>
      <c r="AR64" s="12"/>
    </row>
    <row r="65" spans="1:44" ht="38.25" customHeight="1" thickBot="1" x14ac:dyDescent="0.3">
      <c r="A65" s="547"/>
      <c r="B65" s="547"/>
      <c r="C65" s="547"/>
      <c r="D65" s="547"/>
      <c r="E65" s="460"/>
      <c r="F65" s="338"/>
      <c r="G65" s="338"/>
      <c r="H65" s="182" t="s">
        <v>594</v>
      </c>
      <c r="I65" s="299">
        <v>0.2</v>
      </c>
      <c r="J65" s="189"/>
      <c r="K65" s="595"/>
      <c r="L65" s="602"/>
      <c r="M65" s="562"/>
      <c r="N65" s="562"/>
      <c r="O65" s="604"/>
      <c r="P65" s="604"/>
      <c r="Q65" s="588"/>
      <c r="R65" s="588"/>
      <c r="S65" s="553"/>
      <c r="T65" s="553"/>
      <c r="U65" s="553"/>
      <c r="V65" s="553"/>
      <c r="W65" s="553"/>
      <c r="X65" s="553"/>
      <c r="Y65" s="553"/>
      <c r="Z65" s="553"/>
      <c r="AA65" s="553"/>
      <c r="AB65" s="553"/>
      <c r="AC65" s="553"/>
      <c r="AD65" s="553"/>
      <c r="AE65" s="565"/>
      <c r="AF65" s="565"/>
      <c r="AG65" s="565"/>
      <c r="AH65" s="565"/>
      <c r="AI65" s="430"/>
      <c r="AJ65" s="568"/>
      <c r="AK65" s="430"/>
      <c r="AL65" s="585"/>
      <c r="AM65" s="430"/>
      <c r="AN65" s="433"/>
      <c r="AO65" s="430"/>
      <c r="AP65" s="433"/>
      <c r="AQ65" s="430"/>
      <c r="AR65" s="12"/>
    </row>
    <row r="66" spans="1:44" ht="15.75" thickBot="1" x14ac:dyDescent="0.3">
      <c r="A66" s="548"/>
      <c r="B66" s="548"/>
      <c r="C66" s="548"/>
      <c r="D66" s="548"/>
      <c r="E66" s="461"/>
      <c r="F66" s="338"/>
      <c r="G66" s="338"/>
      <c r="H66" s="183"/>
      <c r="I66" s="333">
        <f>SUM(I61:I65)</f>
        <v>1</v>
      </c>
      <c r="J66" s="189"/>
      <c r="K66" s="596"/>
      <c r="L66" s="576"/>
      <c r="M66" s="563"/>
      <c r="N66" s="563"/>
      <c r="O66" s="605"/>
      <c r="P66" s="605"/>
      <c r="Q66" s="583"/>
      <c r="R66" s="583"/>
      <c r="S66" s="554"/>
      <c r="T66" s="554"/>
      <c r="U66" s="554"/>
      <c r="V66" s="554"/>
      <c r="W66" s="554"/>
      <c r="X66" s="554"/>
      <c r="Y66" s="554"/>
      <c r="Z66" s="554"/>
      <c r="AA66" s="554"/>
      <c r="AB66" s="554"/>
      <c r="AC66" s="554"/>
      <c r="AD66" s="554"/>
      <c r="AE66" s="566"/>
      <c r="AF66" s="566"/>
      <c r="AG66" s="566"/>
      <c r="AH66" s="566"/>
      <c r="AI66" s="431"/>
      <c r="AJ66" s="569"/>
      <c r="AK66" s="431"/>
      <c r="AL66" s="584"/>
      <c r="AM66" s="431"/>
      <c r="AN66" s="434"/>
      <c r="AO66" s="431"/>
      <c r="AP66" s="434"/>
      <c r="AQ66" s="431"/>
      <c r="AR66" s="12"/>
    </row>
    <row r="67" spans="1:44" x14ac:dyDescent="0.25">
      <c r="A67" s="159"/>
      <c r="B67" s="159"/>
      <c r="C67" s="159"/>
      <c r="D67" s="159"/>
      <c r="E67" s="219"/>
      <c r="F67" s="34"/>
      <c r="G67" s="220"/>
      <c r="H67" s="221"/>
      <c r="I67" s="222"/>
      <c r="J67" s="223"/>
      <c r="K67" s="224"/>
      <c r="L67" s="225"/>
      <c r="M67" s="223"/>
      <c r="N67" s="223"/>
      <c r="O67" s="35"/>
      <c r="P67" s="35"/>
      <c r="Q67" s="226"/>
      <c r="R67" s="226"/>
      <c r="S67" s="227"/>
      <c r="T67" s="227"/>
      <c r="U67" s="227"/>
      <c r="V67" s="227"/>
      <c r="W67" s="227"/>
      <c r="X67" s="227"/>
      <c r="Y67" s="227"/>
      <c r="Z67" s="227"/>
      <c r="AA67" s="227"/>
      <c r="AB67" s="227"/>
      <c r="AC67" s="227"/>
      <c r="AD67" s="227"/>
      <c r="AE67" s="228"/>
      <c r="AF67" s="228"/>
      <c r="AG67" s="228"/>
      <c r="AH67" s="228"/>
      <c r="AI67" s="229"/>
      <c r="AJ67" s="230"/>
      <c r="AK67" s="229"/>
      <c r="AL67" s="36"/>
      <c r="AM67" s="229"/>
      <c r="AN67" s="231"/>
      <c r="AO67" s="229"/>
      <c r="AP67" s="231"/>
      <c r="AQ67" s="229"/>
      <c r="AR67" s="12"/>
    </row>
    <row r="68" spans="1:44" ht="15.75" thickBot="1" x14ac:dyDescent="0.3">
      <c r="F68" t="s">
        <v>31</v>
      </c>
      <c r="G68" s="178" t="e">
        <f>AK26</f>
        <v>#VALUE!</v>
      </c>
      <c r="L68" s="232"/>
    </row>
    <row r="69" spans="1:44" ht="15.75" thickBot="1" x14ac:dyDescent="0.3">
      <c r="F69" t="s">
        <v>32</v>
      </c>
      <c r="G69" s="178" t="e">
        <f>AM26</f>
        <v>#DIV/0!</v>
      </c>
      <c r="L69" s="232"/>
    </row>
    <row r="70" spans="1:44" ht="15.75" thickBot="1" x14ac:dyDescent="0.3">
      <c r="F70" t="s">
        <v>33</v>
      </c>
      <c r="G70" s="178" t="e">
        <f>AQ26</f>
        <v>#VALUE!</v>
      </c>
      <c r="L70" s="232"/>
    </row>
    <row r="71" spans="1:44" ht="15.75" thickBot="1" x14ac:dyDescent="0.3">
      <c r="F71" t="s">
        <v>34</v>
      </c>
      <c r="G71" s="178">
        <v>1</v>
      </c>
      <c r="L71" s="233"/>
    </row>
    <row r="72" spans="1:44" ht="15.75" thickBot="1" x14ac:dyDescent="0.3">
      <c r="L72" s="232"/>
    </row>
    <row r="73" spans="1:44" ht="15.75" thickBot="1" x14ac:dyDescent="0.3">
      <c r="L73" s="232"/>
    </row>
    <row r="74" spans="1:44" ht="15.75" thickBot="1" x14ac:dyDescent="0.3">
      <c r="L74" s="232"/>
    </row>
    <row r="76" spans="1:44" x14ac:dyDescent="0.25">
      <c r="L76" s="178"/>
    </row>
  </sheetData>
  <mergeCells count="254">
    <mergeCell ref="A1:F5"/>
    <mergeCell ref="AP1:AQ1"/>
    <mergeCell ref="AP2:AQ2"/>
    <mergeCell ref="AP3:AQ3"/>
    <mergeCell ref="A6:F7"/>
    <mergeCell ref="G6:J7"/>
    <mergeCell ref="E8:AJ8"/>
    <mergeCell ref="A9:D9"/>
    <mergeCell ref="E9:R9"/>
    <mergeCell ref="S9:AD9"/>
    <mergeCell ref="AI9:AQ9"/>
    <mergeCell ref="A10:A12"/>
    <mergeCell ref="B10:B12"/>
    <mergeCell ref="C10:C12"/>
    <mergeCell ref="D10:D12"/>
    <mergeCell ref="F10:F11"/>
    <mergeCell ref="N10:N11"/>
    <mergeCell ref="O10:O11"/>
    <mergeCell ref="P10:P11"/>
    <mergeCell ref="Q10:R10"/>
    <mergeCell ref="S10:AD10"/>
    <mergeCell ref="G10:G11"/>
    <mergeCell ref="H10:H11"/>
    <mergeCell ref="I10:I11"/>
    <mergeCell ref="J10:J11"/>
    <mergeCell ref="K10:K11"/>
    <mergeCell ref="L10:L11"/>
    <mergeCell ref="K14:K19"/>
    <mergeCell ref="L14:L19"/>
    <mergeCell ref="M14:M19"/>
    <mergeCell ref="N14:N19"/>
    <mergeCell ref="O14:O19"/>
    <mergeCell ref="P14:P19"/>
    <mergeCell ref="Q14:Q19"/>
    <mergeCell ref="R14:R19"/>
    <mergeCell ref="S14:S19"/>
    <mergeCell ref="AQ10:AQ11"/>
    <mergeCell ref="E12:F12"/>
    <mergeCell ref="G12:R12"/>
    <mergeCell ref="A13:D13"/>
    <mergeCell ref="E13:R13"/>
    <mergeCell ref="C14:C19"/>
    <mergeCell ref="D14:D19"/>
    <mergeCell ref="E14:E19"/>
    <mergeCell ref="AK10:AK11"/>
    <mergeCell ref="AL10:AL11"/>
    <mergeCell ref="AM10:AM11"/>
    <mergeCell ref="AN10:AN11"/>
    <mergeCell ref="AO10:AO11"/>
    <mergeCell ref="AP10:AP11"/>
    <mergeCell ref="AE10:AE12"/>
    <mergeCell ref="AF10:AF12"/>
    <mergeCell ref="AG10:AG12"/>
    <mergeCell ref="AH10:AH12"/>
    <mergeCell ref="AI10:AI11"/>
    <mergeCell ref="AJ10:AJ11"/>
    <mergeCell ref="M10:M11"/>
    <mergeCell ref="AQ14:AQ19"/>
    <mergeCell ref="AF14:AF19"/>
    <mergeCell ref="AG14:AG19"/>
    <mergeCell ref="F14:F19"/>
    <mergeCell ref="G14:G19"/>
    <mergeCell ref="J14:J19"/>
    <mergeCell ref="AL14:AL19"/>
    <mergeCell ref="AM14:AM19"/>
    <mergeCell ref="AN14:AN19"/>
    <mergeCell ref="AO14:AO19"/>
    <mergeCell ref="AP14:AP19"/>
    <mergeCell ref="T14:T19"/>
    <mergeCell ref="U14:U19"/>
    <mergeCell ref="V14:V19"/>
    <mergeCell ref="W14:W19"/>
    <mergeCell ref="X14:X19"/>
    <mergeCell ref="Y14:Y19"/>
    <mergeCell ref="AH14:AH19"/>
    <mergeCell ref="AI14:AI19"/>
    <mergeCell ref="AJ14:AJ19"/>
    <mergeCell ref="AK14:AK19"/>
    <mergeCell ref="Z14:Z19"/>
    <mergeCell ref="AA14:AA19"/>
    <mergeCell ref="AB14:AB19"/>
    <mergeCell ref="AC14:AC19"/>
    <mergeCell ref="AD14:AD19"/>
    <mergeCell ref="AE14:AE19"/>
    <mergeCell ref="A26:A33"/>
    <mergeCell ref="B26:B33"/>
    <mergeCell ref="C26:C33"/>
    <mergeCell ref="D26:D33"/>
    <mergeCell ref="E26:E33"/>
    <mergeCell ref="AG20:AG25"/>
    <mergeCell ref="AH20:AH25"/>
    <mergeCell ref="AI20:AI25"/>
    <mergeCell ref="AJ20:AJ25"/>
    <mergeCell ref="AA20:AA25"/>
    <mergeCell ref="AB20:AB25"/>
    <mergeCell ref="AC20:AC25"/>
    <mergeCell ref="AD20:AD25"/>
    <mergeCell ref="AE20:AE25"/>
    <mergeCell ref="AF20:AF25"/>
    <mergeCell ref="U20:U25"/>
    <mergeCell ref="V20:V25"/>
    <mergeCell ref="W20:W25"/>
    <mergeCell ref="X20:X25"/>
    <mergeCell ref="Y20:Y25"/>
    <mergeCell ref="C20:C25"/>
    <mergeCell ref="D20:D25"/>
    <mergeCell ref="E20:E25"/>
    <mergeCell ref="F20:F25"/>
    <mergeCell ref="G20:G25"/>
    <mergeCell ref="J20:J25"/>
    <mergeCell ref="K20:K25"/>
    <mergeCell ref="L20:L25"/>
    <mergeCell ref="M20:M25"/>
    <mergeCell ref="N20:N25"/>
    <mergeCell ref="Y26:Y33"/>
    <mergeCell ref="Z26:Z33"/>
    <mergeCell ref="AQ20:AQ25"/>
    <mergeCell ref="AN21:AN25"/>
    <mergeCell ref="AK20:AK25"/>
    <mergeCell ref="AL20:AL25"/>
    <mergeCell ref="AM20:AM25"/>
    <mergeCell ref="AO20:AO25"/>
    <mergeCell ref="AP20:AP25"/>
    <mergeCell ref="Z20:Z25"/>
    <mergeCell ref="O20:O25"/>
    <mergeCell ref="P20:P25"/>
    <mergeCell ref="Q20:Q25"/>
    <mergeCell ref="R20:R25"/>
    <mergeCell ref="S20:S25"/>
    <mergeCell ref="T20:T25"/>
    <mergeCell ref="AB26:AB33"/>
    <mergeCell ref="Q26:Q33"/>
    <mergeCell ref="R26:R33"/>
    <mergeCell ref="S26:S33"/>
    <mergeCell ref="T26:T33"/>
    <mergeCell ref="U26:U33"/>
    <mergeCell ref="V26:V33"/>
    <mergeCell ref="AP26:AP33"/>
    <mergeCell ref="F26:F33"/>
    <mergeCell ref="G26:G33"/>
    <mergeCell ref="M26:M33"/>
    <mergeCell ref="N26:N33"/>
    <mergeCell ref="O26:O33"/>
    <mergeCell ref="P26:P33"/>
    <mergeCell ref="AQ26:AQ33"/>
    <mergeCell ref="AN27:AN33"/>
    <mergeCell ref="F34:F37"/>
    <mergeCell ref="G34:G37"/>
    <mergeCell ref="J34:J37"/>
    <mergeCell ref="K34:K37"/>
    <mergeCell ref="L34:L37"/>
    <mergeCell ref="M34:M37"/>
    <mergeCell ref="N34:N37"/>
    <mergeCell ref="AI26:AI33"/>
    <mergeCell ref="AJ26:AJ33"/>
    <mergeCell ref="AK26:AK33"/>
    <mergeCell ref="AL26:AL33"/>
    <mergeCell ref="AM26:AM33"/>
    <mergeCell ref="AO26:AO33"/>
    <mergeCell ref="AC26:AC33"/>
    <mergeCell ref="AD26:AD33"/>
    <mergeCell ref="AE26:AE33"/>
    <mergeCell ref="AF26:AF33"/>
    <mergeCell ref="AG26:AG33"/>
    <mergeCell ref="AH26:AH33"/>
    <mergeCell ref="W26:W33"/>
    <mergeCell ref="X26:X33"/>
    <mergeCell ref="AA26:AA33"/>
    <mergeCell ref="N38:N44"/>
    <mergeCell ref="O38:O44"/>
    <mergeCell ref="AK34:AK37"/>
    <mergeCell ref="AL34:AL37"/>
    <mergeCell ref="AM34:AM37"/>
    <mergeCell ref="AN34:AN37"/>
    <mergeCell ref="AO34:AO37"/>
    <mergeCell ref="AQ34:AQ37"/>
    <mergeCell ref="O34:O37"/>
    <mergeCell ref="P34:P37"/>
    <mergeCell ref="Q34:Q37"/>
    <mergeCell ref="R34:R37"/>
    <mergeCell ref="AI34:AI37"/>
    <mergeCell ref="AJ34:AJ37"/>
    <mergeCell ref="A61:A66"/>
    <mergeCell ref="B61:B66"/>
    <mergeCell ref="C61:C66"/>
    <mergeCell ref="D61:D66"/>
    <mergeCell ref="E61:E66"/>
    <mergeCell ref="F61:F66"/>
    <mergeCell ref="AN38:AN44"/>
    <mergeCell ref="F45:F60"/>
    <mergeCell ref="G45:G60"/>
    <mergeCell ref="K45:K58"/>
    <mergeCell ref="M45:M59"/>
    <mergeCell ref="N45:N58"/>
    <mergeCell ref="O45:O60"/>
    <mergeCell ref="P45:P60"/>
    <mergeCell ref="P38:P44"/>
    <mergeCell ref="Q38:Q44"/>
    <mergeCell ref="R38:R44"/>
    <mergeCell ref="AI38:AI44"/>
    <mergeCell ref="AJ38:AJ44"/>
    <mergeCell ref="AL38:AL44"/>
    <mergeCell ref="F38:F44"/>
    <mergeCell ref="G38:G44"/>
    <mergeCell ref="K38:K44"/>
    <mergeCell ref="M38:M44"/>
    <mergeCell ref="P61:P66"/>
    <mergeCell ref="Q61:Q66"/>
    <mergeCell ref="R61:R66"/>
    <mergeCell ref="S61:S66"/>
    <mergeCell ref="T61:T66"/>
    <mergeCell ref="U61:U66"/>
    <mergeCell ref="G61:G66"/>
    <mergeCell ref="K61:K66"/>
    <mergeCell ref="L61:L66"/>
    <mergeCell ref="M61:M66"/>
    <mergeCell ref="N61:N66"/>
    <mergeCell ref="O61:O66"/>
    <mergeCell ref="AN61:AN66"/>
    <mergeCell ref="AO61:AO66"/>
    <mergeCell ref="AP61:AP66"/>
    <mergeCell ref="AQ61:AQ66"/>
    <mergeCell ref="A14:A25"/>
    <mergeCell ref="B14:B25"/>
    <mergeCell ref="AH61:AH66"/>
    <mergeCell ref="AI61:AI66"/>
    <mergeCell ref="AJ61:AJ66"/>
    <mergeCell ref="AK61:AK66"/>
    <mergeCell ref="AL61:AL66"/>
    <mergeCell ref="AM61:AM66"/>
    <mergeCell ref="AB61:AB66"/>
    <mergeCell ref="AC61:AC66"/>
    <mergeCell ref="AD61:AD66"/>
    <mergeCell ref="AE61:AE66"/>
    <mergeCell ref="AF61:AF66"/>
    <mergeCell ref="AG61:AG66"/>
    <mergeCell ref="V61:V66"/>
    <mergeCell ref="W61:W66"/>
    <mergeCell ref="X61:X66"/>
    <mergeCell ref="Y61:Y66"/>
    <mergeCell ref="Z61:Z66"/>
    <mergeCell ref="AA61:AA66"/>
    <mergeCell ref="A34:A37"/>
    <mergeCell ref="B34:B37"/>
    <mergeCell ref="C34:C37"/>
    <mergeCell ref="D34:D37"/>
    <mergeCell ref="A38:A44"/>
    <mergeCell ref="B38:B44"/>
    <mergeCell ref="C38:C44"/>
    <mergeCell ref="D38:D44"/>
    <mergeCell ref="A45:A60"/>
    <mergeCell ref="B45:B60"/>
    <mergeCell ref="C45:C60"/>
    <mergeCell ref="D45:D60"/>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control interno</vt:lpstr>
      <vt:lpstr>Juridica</vt:lpstr>
      <vt:lpstr>Infraesctrutura</vt:lpstr>
      <vt:lpstr>Transporte</vt:lpstr>
      <vt:lpstr>Gestión Social</vt:lpstr>
      <vt:lpstr>Secretaría General</vt:lpstr>
      <vt:lpstr>Comunicaciones</vt:lpstr>
      <vt:lpstr>Financiera</vt:lpstr>
      <vt:lpstr>Administrativa</vt:lpstr>
    </vt:vector>
  </TitlesOfParts>
  <Company>MetroPlus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Gutierrez</dc:creator>
  <cp:lastModifiedBy>Juan Jose</cp:lastModifiedBy>
  <dcterms:created xsi:type="dcterms:W3CDTF">2016-02-12T20:19:42Z</dcterms:created>
  <dcterms:modified xsi:type="dcterms:W3CDTF">2023-01-31T00:23:23Z</dcterms:modified>
</cp:coreProperties>
</file>